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625" yWindow="-135" windowWidth="17370" windowHeight="10740" tabRatio="837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 " sheetId="11" r:id="rId11"/>
    <sheet name="4-12" sheetId="12" r:id="rId12"/>
    <sheet name="4-13" sheetId="13" r:id="rId13"/>
    <sheet name="4-14 " sheetId="14" r:id="rId14"/>
    <sheet name="4-15" sheetId="15" r:id="rId15"/>
    <sheet name="4-16" sheetId="16" r:id="rId16"/>
    <sheet name="4-17" sheetId="17" r:id="rId17"/>
    <sheet name="4-18 " sheetId="18" r:id="rId18"/>
    <sheet name="4-19" sheetId="19" r:id="rId19"/>
    <sheet name="4-20" sheetId="20" r:id="rId20"/>
    <sheet name="4-21" sheetId="21" r:id="rId21"/>
    <sheet name="4-22" sheetId="22" r:id="rId22"/>
    <sheet name="4-23" sheetId="23" r:id="rId23"/>
    <sheet name="4-24" sheetId="24" r:id="rId24"/>
    <sheet name="4-25" sheetId="25" r:id="rId25"/>
    <sheet name="4-26" sheetId="26" r:id="rId26"/>
    <sheet name="4-27 " sheetId="27" r:id="rId27"/>
    <sheet name="4-28 " sheetId="28" r:id="rId28"/>
    <sheet name="4-29" sheetId="29" r:id="rId29"/>
    <sheet name="4-30" sheetId="30" r:id="rId30"/>
    <sheet name="4-31" sheetId="31" r:id="rId31"/>
    <sheet name="4-32" sheetId="32" r:id="rId32"/>
    <sheet name="4-33" sheetId="33" r:id="rId3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3"/>
  <c r="D49"/>
  <c r="C49"/>
  <c r="B49"/>
  <c r="F47"/>
  <c r="D47"/>
  <c r="C47"/>
  <c r="B47"/>
  <c r="F45"/>
  <c r="D45"/>
  <c r="C45"/>
  <c r="B45"/>
  <c r="F43"/>
  <c r="D43"/>
  <c r="C43"/>
  <c r="B43"/>
  <c r="F41"/>
  <c r="D41"/>
  <c r="C41"/>
  <c r="B41"/>
  <c r="F35"/>
  <c r="D35"/>
  <c r="C35"/>
  <c r="B35"/>
  <c r="F29"/>
  <c r="D29"/>
  <c r="B29"/>
  <c r="F27"/>
  <c r="D27"/>
  <c r="B27"/>
  <c r="F25"/>
  <c r="D25"/>
  <c r="C25"/>
  <c r="F23"/>
  <c r="D23"/>
  <c r="C23"/>
  <c r="B23"/>
  <c r="F21"/>
  <c r="D21"/>
  <c r="C21"/>
  <c r="B21"/>
  <c r="F19"/>
  <c r="D19"/>
  <c r="C19"/>
  <c r="B19"/>
  <c r="F17"/>
  <c r="D17"/>
  <c r="C17"/>
  <c r="B17"/>
  <c r="F15"/>
  <c r="D15"/>
  <c r="C15"/>
  <c r="B15"/>
  <c r="F13"/>
  <c r="D13"/>
  <c r="C13"/>
  <c r="B13"/>
  <c r="B11"/>
  <c r="F9"/>
  <c r="D9"/>
  <c r="B9"/>
  <c r="F7"/>
  <c r="D7"/>
  <c r="C7"/>
  <c r="B7"/>
  <c r="F5"/>
  <c r="D5"/>
  <c r="C5"/>
  <c r="B5"/>
  <c r="G13" i="32" l="1"/>
  <c r="F13"/>
  <c r="E13"/>
  <c r="D13"/>
  <c r="C13"/>
  <c r="B13"/>
  <c r="G9"/>
  <c r="F9"/>
  <c r="E9"/>
  <c r="D9"/>
  <c r="C9"/>
  <c r="B9"/>
  <c r="G7"/>
  <c r="F7"/>
  <c r="E7"/>
  <c r="D7"/>
  <c r="C7"/>
  <c r="B7"/>
  <c r="G5"/>
  <c r="F5"/>
  <c r="E5"/>
  <c r="D5"/>
  <c r="C5"/>
  <c r="B5"/>
  <c r="G13" i="31" l="1"/>
  <c r="F13"/>
  <c r="E13"/>
  <c r="D13"/>
  <c r="C13"/>
  <c r="B13"/>
  <c r="G9"/>
  <c r="F9"/>
  <c r="E9"/>
  <c r="D9"/>
  <c r="C9"/>
  <c r="B9"/>
  <c r="G7"/>
  <c r="F7"/>
  <c r="E7"/>
  <c r="D7"/>
  <c r="C7"/>
  <c r="G5"/>
  <c r="F5"/>
  <c r="E5"/>
  <c r="D5"/>
  <c r="C5"/>
  <c r="B5"/>
  <c r="H21" i="29" l="1"/>
  <c r="G21"/>
  <c r="F21"/>
  <c r="E21"/>
  <c r="D21"/>
  <c r="C21"/>
  <c r="B21"/>
  <c r="H17"/>
  <c r="G17"/>
  <c r="F17"/>
  <c r="E17"/>
  <c r="D17"/>
  <c r="C17"/>
  <c r="B17"/>
  <c r="H15"/>
  <c r="G15"/>
  <c r="F15"/>
  <c r="E15"/>
  <c r="D15"/>
  <c r="C15"/>
  <c r="B15"/>
  <c r="J14"/>
  <c r="I14"/>
  <c r="H13"/>
  <c r="D13"/>
  <c r="C13"/>
  <c r="B13"/>
  <c r="H11"/>
  <c r="G11"/>
  <c r="D11"/>
  <c r="C11"/>
  <c r="B11"/>
  <c r="H9"/>
  <c r="G9"/>
  <c r="E9"/>
  <c r="D9"/>
  <c r="C9"/>
  <c r="B9"/>
  <c r="H7"/>
  <c r="G7"/>
  <c r="F7"/>
  <c r="E7"/>
  <c r="D7"/>
  <c r="C7"/>
  <c r="B7"/>
  <c r="H5"/>
  <c r="G5"/>
  <c r="F5"/>
  <c r="E5"/>
  <c r="D5"/>
  <c r="C5"/>
  <c r="B5"/>
  <c r="H23" i="28" l="1"/>
  <c r="G23"/>
  <c r="F23"/>
  <c r="E23"/>
  <c r="D23"/>
  <c r="C23"/>
  <c r="B23"/>
  <c r="H21"/>
  <c r="E21"/>
  <c r="D21"/>
  <c r="C21"/>
  <c r="B21"/>
  <c r="H19"/>
  <c r="G19"/>
  <c r="F19"/>
  <c r="E19"/>
  <c r="D19"/>
  <c r="C19"/>
  <c r="B19"/>
  <c r="H17"/>
  <c r="E17"/>
  <c r="D17"/>
  <c r="C17"/>
  <c r="B17"/>
  <c r="H15"/>
  <c r="D15"/>
  <c r="C15"/>
  <c r="B15"/>
  <c r="H13"/>
  <c r="F13"/>
  <c r="D13"/>
  <c r="C13"/>
  <c r="B13"/>
  <c r="H11"/>
  <c r="G11"/>
  <c r="F11"/>
  <c r="E11"/>
  <c r="D11"/>
  <c r="C11"/>
  <c r="B11"/>
  <c r="H9"/>
  <c r="G9"/>
  <c r="E9"/>
  <c r="D9"/>
  <c r="C9"/>
  <c r="B9"/>
  <c r="H7"/>
  <c r="G7"/>
  <c r="F7"/>
  <c r="E7"/>
  <c r="D7"/>
  <c r="C7"/>
  <c r="B7"/>
  <c r="H5"/>
  <c r="G5"/>
  <c r="F5"/>
  <c r="E5"/>
  <c r="D5"/>
  <c r="C5"/>
  <c r="B5"/>
  <c r="H23" i="27" l="1"/>
  <c r="G23"/>
  <c r="F23"/>
  <c r="E23"/>
  <c r="D23"/>
  <c r="C23"/>
  <c r="B23"/>
  <c r="H19"/>
  <c r="G19"/>
  <c r="F19"/>
  <c r="E19"/>
  <c r="D19"/>
  <c r="C19"/>
  <c r="B19"/>
  <c r="H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D9"/>
  <c r="C9"/>
  <c r="B9"/>
  <c r="H7"/>
  <c r="F7"/>
  <c r="C7"/>
  <c r="B7"/>
  <c r="H5"/>
  <c r="E5"/>
  <c r="D5"/>
  <c r="C5"/>
  <c r="B5"/>
  <c r="I8" i="26" l="1"/>
  <c r="I12" s="1"/>
  <c r="G8"/>
  <c r="F8"/>
  <c r="E8"/>
  <c r="E12" s="1"/>
  <c r="D8"/>
  <c r="C8"/>
  <c r="B8"/>
  <c r="G7"/>
  <c r="F7"/>
  <c r="C7"/>
  <c r="B7"/>
  <c r="J6"/>
  <c r="J8" s="1"/>
  <c r="J12" s="1"/>
  <c r="H6"/>
  <c r="H7" s="1"/>
  <c r="H5"/>
  <c r="G5"/>
  <c r="C5"/>
  <c r="B5"/>
  <c r="H4"/>
  <c r="E5" s="1"/>
  <c r="F5" l="1"/>
  <c r="H8"/>
  <c r="D5"/>
  <c r="E7"/>
  <c r="G9"/>
  <c r="B12"/>
  <c r="F12"/>
  <c r="C12"/>
  <c r="G12"/>
  <c r="D12"/>
  <c r="D7"/>
  <c r="H9" l="1"/>
  <c r="E9"/>
  <c r="B9"/>
  <c r="F9"/>
  <c r="H12"/>
  <c r="H13" s="1"/>
  <c r="C9"/>
  <c r="D9"/>
  <c r="F13"/>
  <c r="B13"/>
  <c r="G13"/>
  <c r="E13"/>
  <c r="D13" l="1"/>
  <c r="C13"/>
  <c r="H17" i="23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H21" i="20" l="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H23" i="18" l="1"/>
  <c r="G23"/>
  <c r="F23"/>
  <c r="E23"/>
  <c r="D23"/>
  <c r="C23"/>
  <c r="B23"/>
  <c r="H2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H21" i="16" l="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F13"/>
  <c r="E13"/>
  <c r="D13"/>
  <c r="C13"/>
  <c r="B13"/>
  <c r="H11"/>
  <c r="F11"/>
  <c r="E11"/>
  <c r="D11"/>
  <c r="C11"/>
  <c r="B11"/>
  <c r="H9"/>
  <c r="F9"/>
  <c r="E9"/>
  <c r="D9"/>
  <c r="C9"/>
  <c r="B9"/>
  <c r="H7"/>
  <c r="G7"/>
  <c r="F7"/>
  <c r="E7"/>
  <c r="D7"/>
  <c r="C7"/>
  <c r="B7"/>
  <c r="H5"/>
  <c r="G5"/>
  <c r="F5"/>
  <c r="E5"/>
  <c r="D5"/>
  <c r="C5"/>
  <c r="B5"/>
  <c r="H21" i="14" l="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F4" i="12" l="1"/>
  <c r="I4" s="1"/>
  <c r="D5" i="11" l="1"/>
  <c r="C5"/>
  <c r="B5"/>
  <c r="H23" i="10" l="1"/>
  <c r="G23"/>
  <c r="F23"/>
  <c r="E23"/>
  <c r="D23"/>
  <c r="C23"/>
  <c r="B23"/>
  <c r="H2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H23" i="8" l="1"/>
  <c r="G23"/>
  <c r="F23"/>
  <c r="E23"/>
  <c r="D23"/>
  <c r="C23"/>
  <c r="B23"/>
  <c r="H21"/>
  <c r="G21"/>
  <c r="F21"/>
  <c r="E21"/>
  <c r="D21"/>
  <c r="C21"/>
  <c r="B21"/>
  <c r="H19"/>
  <c r="G19"/>
  <c r="F19"/>
  <c r="E19"/>
  <c r="D19"/>
  <c r="C19"/>
  <c r="B19"/>
  <c r="H17"/>
  <c r="G17"/>
  <c r="F17"/>
  <c r="E17"/>
  <c r="D17"/>
  <c r="C17"/>
  <c r="B17"/>
  <c r="H15"/>
  <c r="G15"/>
  <c r="F15"/>
  <c r="E15"/>
  <c r="D15"/>
  <c r="C15"/>
  <c r="B15"/>
  <c r="H13"/>
  <c r="G13"/>
  <c r="F13"/>
  <c r="E13"/>
  <c r="D13"/>
  <c r="C13"/>
  <c r="B13"/>
  <c r="H11"/>
  <c r="G11"/>
  <c r="F11"/>
  <c r="E11"/>
  <c r="D11"/>
  <c r="C11"/>
  <c r="B11"/>
  <c r="H9"/>
  <c r="G9"/>
  <c r="F9"/>
  <c r="E9"/>
  <c r="D9"/>
  <c r="C9"/>
  <c r="B9"/>
  <c r="H7"/>
  <c r="G7"/>
  <c r="F7"/>
  <c r="E7"/>
  <c r="D7"/>
  <c r="C7"/>
  <c r="B7"/>
  <c r="H5"/>
  <c r="G5"/>
  <c r="F5"/>
  <c r="E5"/>
  <c r="D5"/>
  <c r="C5"/>
  <c r="B5"/>
  <c r="I13" i="6" l="1"/>
  <c r="H13"/>
  <c r="G13"/>
  <c r="F13"/>
  <c r="E13"/>
  <c r="D13"/>
  <c r="C13"/>
  <c r="B13"/>
  <c r="I11"/>
  <c r="H11"/>
  <c r="G11"/>
  <c r="F11"/>
  <c r="E11"/>
  <c r="D11"/>
  <c r="C11"/>
  <c r="B11"/>
  <c r="I9"/>
  <c r="H9"/>
  <c r="G9"/>
  <c r="F9"/>
  <c r="E9"/>
  <c r="D9"/>
  <c r="C9"/>
  <c r="B9"/>
  <c r="I7"/>
  <c r="H7"/>
  <c r="G7"/>
  <c r="F7"/>
  <c r="E7"/>
  <c r="D7"/>
  <c r="C7"/>
  <c r="B7"/>
  <c r="I5"/>
  <c r="H5"/>
  <c r="G5"/>
  <c r="F5"/>
  <c r="E5"/>
  <c r="D5"/>
  <c r="C5"/>
  <c r="B5"/>
  <c r="H14" i="5" l="1"/>
  <c r="H9" s="1"/>
  <c r="G14"/>
  <c r="F14"/>
  <c r="F13" s="1"/>
  <c r="E14"/>
  <c r="E11" s="1"/>
  <c r="D14"/>
  <c r="D9" s="1"/>
  <c r="C14"/>
  <c r="B14"/>
  <c r="B13" s="1"/>
  <c r="G13"/>
  <c r="C13"/>
  <c r="G11"/>
  <c r="F11"/>
  <c r="C11"/>
  <c r="B11"/>
  <c r="G9"/>
  <c r="F9"/>
  <c r="E9"/>
  <c r="C9"/>
  <c r="B9"/>
  <c r="H7"/>
  <c r="G7"/>
  <c r="F7"/>
  <c r="E7"/>
  <c r="D7"/>
  <c r="C7"/>
  <c r="B7"/>
  <c r="G5"/>
  <c r="C5"/>
  <c r="D5" l="1"/>
  <c r="H5"/>
  <c r="D13"/>
  <c r="H13"/>
  <c r="H15"/>
  <c r="E5"/>
  <c r="D11"/>
  <c r="H11"/>
  <c r="E13"/>
  <c r="B5"/>
  <c r="F5"/>
  <c r="F19" i="3" l="1"/>
  <c r="D19"/>
  <c r="C19"/>
  <c r="B19"/>
  <c r="F17"/>
  <c r="D17"/>
  <c r="C17"/>
  <c r="B17"/>
  <c r="F15"/>
  <c r="D15"/>
  <c r="C15"/>
  <c r="B15"/>
  <c r="F13"/>
  <c r="D13"/>
  <c r="C13"/>
  <c r="B13"/>
  <c r="F11"/>
  <c r="D11"/>
  <c r="C11"/>
  <c r="B11"/>
  <c r="F9"/>
  <c r="D9"/>
  <c r="C9"/>
  <c r="B9"/>
  <c r="F7"/>
  <c r="D7"/>
  <c r="C7"/>
  <c r="B7"/>
  <c r="F5"/>
  <c r="D5"/>
  <c r="C5"/>
  <c r="B5"/>
  <c r="F19" i="2" l="1"/>
  <c r="D19"/>
  <c r="C19"/>
  <c r="B19"/>
  <c r="F17"/>
  <c r="D17"/>
  <c r="C17"/>
  <c r="B17"/>
  <c r="F15"/>
  <c r="D15"/>
  <c r="C15"/>
  <c r="B15"/>
  <c r="F13"/>
  <c r="D13"/>
  <c r="C13"/>
  <c r="B13"/>
  <c r="F11"/>
  <c r="D11"/>
  <c r="C11"/>
  <c r="B11"/>
  <c r="F9"/>
  <c r="D9"/>
  <c r="C9"/>
  <c r="B9"/>
  <c r="F7"/>
  <c r="D7"/>
  <c r="C7"/>
  <c r="B7"/>
  <c r="F5"/>
  <c r="D5"/>
  <c r="C5"/>
  <c r="B5"/>
</calcChain>
</file>

<file path=xl/sharedStrings.xml><?xml version="1.0" encoding="utf-8"?>
<sst xmlns="http://schemas.openxmlformats.org/spreadsheetml/2006/main" count="829" uniqueCount="271">
  <si>
    <t>Table 4-1 Prevalent PD patient counts, by the combination of HD(F), 2015</t>
  </si>
  <si>
    <t>Number of peritoneal dialysis patients</t>
    <phoneticPr fontId="3"/>
  </si>
  <si>
    <t>PD only</t>
    <phoneticPr fontId="3"/>
  </si>
  <si>
    <t>PD + HD 1/week</t>
    <phoneticPr fontId="3"/>
  </si>
  <si>
    <t>PD + HD 2/week</t>
    <phoneticPr fontId="3"/>
  </si>
  <si>
    <t>PD + HD 3/week</t>
    <phoneticPr fontId="3"/>
  </si>
  <si>
    <t>PD + HD other frequencies</t>
    <phoneticPr fontId="3"/>
  </si>
  <si>
    <t>Prevalent peritoneal dialysis patients</t>
    <phoneticPr fontId="4"/>
  </si>
  <si>
    <t>Incident peritoneal dialysis patients</t>
    <phoneticPr fontId="4"/>
  </si>
  <si>
    <t>Table 4-2 Prevalent  PD patient distribution, by age &amp;  sex, 2015</t>
  </si>
  <si>
    <t>age</t>
    <phoneticPr fontId="1"/>
  </si>
  <si>
    <t>Male</t>
  </si>
  <si>
    <t>Female</t>
  </si>
  <si>
    <t>Subtotal</t>
  </si>
  <si>
    <t>No information available</t>
  </si>
  <si>
    <t>Total</t>
  </si>
  <si>
    <t>&lt;15</t>
    <phoneticPr fontId="1"/>
  </si>
  <si>
    <t>（％）</t>
    <phoneticPr fontId="1"/>
  </si>
  <si>
    <t>15≤,&lt;30</t>
    <phoneticPr fontId="1"/>
  </si>
  <si>
    <t>30≤,&lt;45</t>
    <phoneticPr fontId="1"/>
  </si>
  <si>
    <t>45≤,&lt;60</t>
    <phoneticPr fontId="1"/>
  </si>
  <si>
    <t>60≤,&lt;75</t>
    <phoneticPr fontId="1"/>
  </si>
  <si>
    <t>75≤,&lt;90</t>
    <phoneticPr fontId="1"/>
  </si>
  <si>
    <t>90≤</t>
    <phoneticPr fontId="1"/>
  </si>
  <si>
    <t>Mean</t>
  </si>
  <si>
    <t>S.D.</t>
  </si>
  <si>
    <t>Values in parentheses under each figure represent the percentage relative to the total in each column.</t>
  </si>
  <si>
    <t>Table 4-3 Prevalent PD patient distribution, by PD vintage &amp; sex, 2015</t>
    <phoneticPr fontId="1"/>
  </si>
  <si>
    <t xml:space="preserve">PD vintage </t>
    <phoneticPr fontId="1"/>
  </si>
  <si>
    <t>&lt;1</t>
    <phoneticPr fontId="4"/>
  </si>
  <si>
    <t>1≤,&lt;2</t>
    <phoneticPr fontId="4"/>
  </si>
  <si>
    <t>2≤,&lt;4</t>
    <phoneticPr fontId="4"/>
  </si>
  <si>
    <t>4≤,&lt;6</t>
    <phoneticPr fontId="4"/>
  </si>
  <si>
    <t>6≤,&lt;8</t>
    <phoneticPr fontId="4"/>
  </si>
  <si>
    <t>8≤,&lt;10</t>
    <phoneticPr fontId="4"/>
  </si>
  <si>
    <t>10≤</t>
    <phoneticPr fontId="4"/>
  </si>
  <si>
    <t>Table 4-4 Prevalent patient distribution, by  PD or HD &amp; primary disease, 2015</t>
    <phoneticPr fontId="1"/>
  </si>
  <si>
    <t>praimary disease</t>
    <phoneticPr fontId="1"/>
  </si>
  <si>
    <t>Peritoneal dialysis （％）</t>
    <phoneticPr fontId="4"/>
  </si>
  <si>
    <t>Hemodialysis （％）</t>
    <phoneticPr fontId="4"/>
  </si>
  <si>
    <t xml:space="preserve"> Diabetes</t>
  </si>
  <si>
    <t xml:space="preserve"> Chronic glomerulonephritis</t>
  </si>
  <si>
    <t xml:space="preserve"> Nephrosclerosis</t>
  </si>
  <si>
    <t xml:space="preserve"> PKD</t>
  </si>
  <si>
    <t xml:space="preserve"> Chronic pyelonephritis</t>
  </si>
  <si>
    <t xml:space="preserve">Others </t>
  </si>
  <si>
    <t>Table 4-5 Prevalent patient distribution, by PD + HD(F) combination frequency, 2009-2015</t>
    <phoneticPr fontId="1"/>
  </si>
  <si>
    <t>PD + HD(F) combination frequency</t>
    <phoneticPr fontId="1"/>
  </si>
  <si>
    <t>2009</t>
    <phoneticPr fontId="4"/>
  </si>
  <si>
    <t>2010</t>
  </si>
  <si>
    <t>2011</t>
  </si>
  <si>
    <t>2012</t>
  </si>
  <si>
    <t>2013</t>
  </si>
  <si>
    <t>2014</t>
  </si>
  <si>
    <t>2015</t>
  </si>
  <si>
    <t>PD only</t>
    <phoneticPr fontId="1"/>
  </si>
  <si>
    <t>PD + HD 1/week</t>
    <phoneticPr fontId="1"/>
  </si>
  <si>
    <t>PD + HD 2/week</t>
    <phoneticPr fontId="4"/>
  </si>
  <si>
    <t>PD + HD 3/week</t>
    <phoneticPr fontId="4"/>
  </si>
  <si>
    <t>PD + HD other frequencies</t>
    <phoneticPr fontId="4"/>
  </si>
  <si>
    <t>（％）</t>
  </si>
  <si>
    <t>Table 4-6 Prevalent patient distribution, by PD vintage &amp; PD +HD (F) combination frequency, 2015</t>
    <phoneticPr fontId="1"/>
  </si>
  <si>
    <t>10≤</t>
    <phoneticPr fontId="1"/>
  </si>
  <si>
    <t>Subtotal</t>
    <phoneticPr fontId="4"/>
  </si>
  <si>
    <t>Subtotal</t>
    <phoneticPr fontId="3"/>
  </si>
  <si>
    <t>No information available</t>
    <phoneticPr fontId="8"/>
  </si>
  <si>
    <t>Mean</t>
    <phoneticPr fontId="1"/>
  </si>
  <si>
    <t>S.D.</t>
    <phoneticPr fontId="4"/>
  </si>
  <si>
    <t>Values in parentheses under each figure represent the percentage relative to the subtotal in each row.</t>
  </si>
  <si>
    <t>Table 4-7 PD dialysis fluid volume, by age &amp; sex, 2015</t>
    <phoneticPr fontId="1"/>
  </si>
  <si>
    <t>&lt;45</t>
    <phoneticPr fontId="4"/>
  </si>
  <si>
    <t>45≤,&lt;60</t>
    <phoneticPr fontId="4"/>
  </si>
  <si>
    <t>60≤,&lt;75</t>
    <phoneticPr fontId="4"/>
  </si>
  <si>
    <t>75≤</t>
    <phoneticPr fontId="4"/>
  </si>
  <si>
    <t>Male</t>
    <phoneticPr fontId="4"/>
  </si>
  <si>
    <t>Mean</t>
    <phoneticPr fontId="4"/>
  </si>
  <si>
    <t>Female</t>
    <phoneticPr fontId="4"/>
  </si>
  <si>
    <t>Table 4-8 Prevalent patient distribution, by PD vintage &amp; PD fluid volume, 2015</t>
    <phoneticPr fontId="1"/>
  </si>
  <si>
    <t>PD fluid volume</t>
    <phoneticPr fontId="1"/>
  </si>
  <si>
    <t>&lt;1</t>
    <phoneticPr fontId="1"/>
  </si>
  <si>
    <t>1≤,&lt;2</t>
    <phoneticPr fontId="1"/>
  </si>
  <si>
    <t>2≤,&lt;4</t>
    <phoneticPr fontId="1"/>
  </si>
  <si>
    <t>4≤,&lt;6</t>
    <phoneticPr fontId="1"/>
  </si>
  <si>
    <t>6≤,&lt;8</t>
    <phoneticPr fontId="1"/>
  </si>
  <si>
    <t>8≤</t>
    <phoneticPr fontId="1"/>
  </si>
  <si>
    <t>&lt;2</t>
    <phoneticPr fontId="1"/>
  </si>
  <si>
    <t>8≤,&lt;10</t>
    <phoneticPr fontId="1"/>
  </si>
  <si>
    <t>10≤,&lt;12</t>
    <phoneticPr fontId="1"/>
  </si>
  <si>
    <t>12≤</t>
    <phoneticPr fontId="1"/>
  </si>
  <si>
    <t>Table 4-9 PD treatment time, by age &amp; sex, 2015</t>
    <phoneticPr fontId="1"/>
  </si>
  <si>
    <t>Table 4-10 Prevalent patient distribution, by PD vintage and PD treatment time, 2015</t>
    <phoneticPr fontId="1"/>
  </si>
  <si>
    <t>treatment time</t>
    <phoneticPr fontId="1"/>
  </si>
  <si>
    <t>&lt;1</t>
    <phoneticPr fontId="1"/>
  </si>
  <si>
    <t>1≤,&lt;2</t>
    <phoneticPr fontId="1"/>
  </si>
  <si>
    <t>2≤,&lt;4</t>
    <phoneticPr fontId="1"/>
  </si>
  <si>
    <t>4≤,&lt;6</t>
    <phoneticPr fontId="1"/>
  </si>
  <si>
    <t>6≤,&lt;8</t>
    <phoneticPr fontId="1"/>
  </si>
  <si>
    <t>8≤</t>
    <phoneticPr fontId="1"/>
  </si>
  <si>
    <t>Subtotal</t>
    <phoneticPr fontId="3"/>
  </si>
  <si>
    <t>No information available</t>
    <phoneticPr fontId="8"/>
  </si>
  <si>
    <t>Mean</t>
    <phoneticPr fontId="1"/>
  </si>
  <si>
    <t>S.D.</t>
    <phoneticPr fontId="4"/>
  </si>
  <si>
    <t>&lt;4</t>
    <phoneticPr fontId="1"/>
  </si>
  <si>
    <t>(％)</t>
    <phoneticPr fontId="1"/>
  </si>
  <si>
    <t>4≤,&lt;8</t>
    <phoneticPr fontId="1"/>
  </si>
  <si>
    <t>8≤,&lt;12</t>
    <phoneticPr fontId="1"/>
  </si>
  <si>
    <t>12≤,&lt;16</t>
    <phoneticPr fontId="1"/>
  </si>
  <si>
    <t>16≤,&lt;20</t>
    <phoneticPr fontId="1"/>
  </si>
  <si>
    <t>20≤,&lt;24</t>
    <phoneticPr fontId="1"/>
  </si>
  <si>
    <t>24≤</t>
    <phoneticPr fontId="1"/>
  </si>
  <si>
    <t>(％)</t>
    <phoneticPr fontId="1"/>
  </si>
  <si>
    <t>Table 4-11 Prevalent PD patient counts, by APD machine use, 2015</t>
    <phoneticPr fontId="1"/>
  </si>
  <si>
    <t>Patients on APD</t>
    <phoneticPr fontId="1"/>
  </si>
  <si>
    <t>Patients on CAPD</t>
    <phoneticPr fontId="1"/>
  </si>
  <si>
    <t>Unspecified</t>
  </si>
  <si>
    <t>patients</t>
    <phoneticPr fontId="4"/>
  </si>
  <si>
    <t>(％)</t>
    <phoneticPr fontId="1"/>
  </si>
  <si>
    <t>Table 4-12 Prevalent PD patient counts, by PD fluid changing maneuver, 2015</t>
    <phoneticPr fontId="1"/>
  </si>
  <si>
    <t>Manual exchange</t>
    <phoneticPr fontId="1"/>
  </si>
  <si>
    <t>Devices using UV irradiation</t>
    <phoneticPr fontId="1"/>
  </si>
  <si>
    <t>Devices using heat sterilization</t>
    <phoneticPr fontId="1"/>
  </si>
  <si>
    <t>Other devices including semi-automated</t>
    <phoneticPr fontId="1"/>
  </si>
  <si>
    <t>Table 4-13 Urine volume, by age &amp; sex, 2015</t>
  </si>
  <si>
    <t>Table 4-14 Prevalent PD patient distribution, by PD vintage &amp; urine volume, 2015</t>
    <phoneticPr fontId="1"/>
  </si>
  <si>
    <t>urine volume</t>
    <phoneticPr fontId="1"/>
  </si>
  <si>
    <t>&lt;100</t>
    <phoneticPr fontId="1"/>
  </si>
  <si>
    <t>100≤,&lt;400</t>
    <phoneticPr fontId="1"/>
  </si>
  <si>
    <t>400≤,&lt;800</t>
    <phoneticPr fontId="1"/>
  </si>
  <si>
    <t>800≤,&lt;1200</t>
    <phoneticPr fontId="1"/>
  </si>
  <si>
    <t>1200≤,&lt;1600</t>
    <phoneticPr fontId="1"/>
  </si>
  <si>
    <t>1600≤</t>
    <phoneticPr fontId="1"/>
  </si>
  <si>
    <t>Table 4-15 Residual renal Kt/V, by age &amp; sex, 2015</t>
  </si>
  <si>
    <t>Table 4-16 Patient distribution, PD vintage &amp; residual renal, 2015</t>
    <phoneticPr fontId="1"/>
  </si>
  <si>
    <t>residual renal</t>
    <phoneticPr fontId="1"/>
  </si>
  <si>
    <t>&lt;0.4</t>
    <phoneticPr fontId="1"/>
  </si>
  <si>
    <t>0.4≤,&lt;0.8</t>
    <phoneticPr fontId="1"/>
  </si>
  <si>
    <t>0.4≤,&lt;0.8</t>
    <phoneticPr fontId="1"/>
  </si>
  <si>
    <t>0.8≤,&lt;1.2</t>
    <phoneticPr fontId="1"/>
  </si>
  <si>
    <t>0.8≤,&lt;1.2</t>
    <phoneticPr fontId="1"/>
  </si>
  <si>
    <t>1.2≤,&lt;1.6</t>
    <phoneticPr fontId="1"/>
  </si>
  <si>
    <t>1.2≤,&lt;1.6</t>
    <phoneticPr fontId="1"/>
  </si>
  <si>
    <t>1.6≤,&lt;2.0</t>
    <phoneticPr fontId="1"/>
  </si>
  <si>
    <t>1.6≤,&lt;2.0</t>
    <phoneticPr fontId="1"/>
  </si>
  <si>
    <t>2.0≤</t>
    <phoneticPr fontId="1"/>
  </si>
  <si>
    <t>2.0≤</t>
    <phoneticPr fontId="1"/>
  </si>
  <si>
    <t>Table 4-17 Ultrafiltration volume, by age &amp; sex, 2015</t>
    <phoneticPr fontId="1"/>
  </si>
  <si>
    <t>Male</t>
    <phoneticPr fontId="1"/>
  </si>
  <si>
    <t>Female</t>
    <phoneticPr fontId="1"/>
  </si>
  <si>
    <t>Table 4-18 Prevalent PD patient distribution, by PD vintage &amp; ultrafiltration volume, 2015</t>
    <phoneticPr fontId="1"/>
  </si>
  <si>
    <t>ultrafiltration volume</t>
    <phoneticPr fontId="1"/>
  </si>
  <si>
    <t>&lt;1</t>
    <phoneticPr fontId="1"/>
  </si>
  <si>
    <t>1≤,&lt;2</t>
    <phoneticPr fontId="1"/>
  </si>
  <si>
    <t>2≤,&lt;4</t>
    <phoneticPr fontId="1"/>
  </si>
  <si>
    <t>4≤,&lt;6</t>
    <phoneticPr fontId="1"/>
  </si>
  <si>
    <t>6≤,&lt;8</t>
    <phoneticPr fontId="1"/>
  </si>
  <si>
    <t>8≤</t>
    <phoneticPr fontId="1"/>
  </si>
  <si>
    <t>Subtotal</t>
    <phoneticPr fontId="3"/>
  </si>
  <si>
    <t>No information available</t>
    <phoneticPr fontId="8"/>
  </si>
  <si>
    <t>Mean</t>
    <phoneticPr fontId="1"/>
  </si>
  <si>
    <t>S.D.</t>
    <phoneticPr fontId="4"/>
  </si>
  <si>
    <t>&lt;0</t>
    <phoneticPr fontId="1"/>
  </si>
  <si>
    <t>0≤,&lt;100</t>
    <phoneticPr fontId="1"/>
  </si>
  <si>
    <t>100≤,&lt;400</t>
    <phoneticPr fontId="1"/>
  </si>
  <si>
    <t>400≤,&lt;800</t>
    <phoneticPr fontId="1"/>
  </si>
  <si>
    <t>800≤,&lt;1200</t>
    <phoneticPr fontId="1"/>
  </si>
  <si>
    <t>1200≤,&lt;1600</t>
    <phoneticPr fontId="1"/>
  </si>
  <si>
    <t>1600≤</t>
    <phoneticPr fontId="1"/>
  </si>
  <si>
    <t>Table 4-19 PD Kt/V, by age &amp; sex, 2015</t>
    <phoneticPr fontId="1"/>
  </si>
  <si>
    <t>Table 4-20 Prevalent PD patient distribution, by PD vintage &amp; PD Kt/V &amp;, 2015</t>
    <phoneticPr fontId="1"/>
  </si>
  <si>
    <t>PD Kt/V</t>
    <phoneticPr fontId="1"/>
  </si>
  <si>
    <t>Table 4-21 History of PET, 2015</t>
  </si>
  <si>
    <t>Not performed</t>
    <phoneticPr fontId="1"/>
  </si>
  <si>
    <t>Standard PET</t>
    <phoneticPr fontId="1"/>
  </si>
  <si>
    <t>Fast PET</t>
    <phoneticPr fontId="4"/>
  </si>
  <si>
    <t>Table 4-22 D/P Cr ratio, by age &amp; sex, 2015</t>
    <phoneticPr fontId="1"/>
  </si>
  <si>
    <t>75≤</t>
    <phoneticPr fontId="1"/>
  </si>
  <si>
    <t>Table 4-23 Patient distribution, by PD vintage &amp; D/PCr ratio, 2015</t>
    <phoneticPr fontId="1"/>
  </si>
  <si>
    <t>D/PCr ratio</t>
    <phoneticPr fontId="1"/>
  </si>
  <si>
    <t>&lt;0.5</t>
    <phoneticPr fontId="1"/>
  </si>
  <si>
    <t>0.5≤,&lt;0.65</t>
    <phoneticPr fontId="1"/>
  </si>
  <si>
    <t>0.65≤,&lt;0.81</t>
    <phoneticPr fontId="1"/>
  </si>
  <si>
    <t>0.81≤</t>
    <phoneticPr fontId="1"/>
  </si>
  <si>
    <t>Table 4-24 Prevalnet PD patient distribution, by primary disease &amp; D/P Cr ratio, 2015</t>
    <phoneticPr fontId="1"/>
  </si>
  <si>
    <t>primary disease</t>
    <phoneticPr fontId="1"/>
  </si>
  <si>
    <t>Others</t>
    <phoneticPr fontId="4"/>
  </si>
  <si>
    <t>Table 4-25 Patient’s ESI and peritonitis rate, 2015</t>
  </si>
  <si>
    <t>Incidence rates of exit site infection per single patient (per patient-year)</t>
    <phoneticPr fontId="1"/>
  </si>
  <si>
    <t>1.0≤,&lt;2.0</t>
  </si>
  <si>
    <t>2.0≤,&lt;3.0</t>
  </si>
  <si>
    <t>3.0≤,&lt;4.0</t>
  </si>
  <si>
    <t>4.0≤,&lt;5.0</t>
  </si>
  <si>
    <t>5.0≤</t>
  </si>
  <si>
    <t>Unspecified・No information available</t>
  </si>
  <si>
    <t>Mean</t>
    <phoneticPr fontId="11"/>
  </si>
  <si>
    <t xml:space="preserve">patients </t>
    <phoneticPr fontId="11"/>
  </si>
  <si>
    <t>Patients classified in the "0" category denote that they did not experience any exit site infection during the year.</t>
    <phoneticPr fontId="1"/>
  </si>
  <si>
    <t>Incidence rates of peritonitis per single patient (per patient-year)</t>
  </si>
  <si>
    <t>Unspecified・No information available</t>
    <phoneticPr fontId="3"/>
  </si>
  <si>
    <t>Mean</t>
    <phoneticPr fontId="11"/>
  </si>
  <si>
    <t xml:space="preserve">patients </t>
    <phoneticPr fontId="11"/>
  </si>
  <si>
    <t>Patients classified in the "0" category denote that they did not experience any peritonitis during the year</t>
  </si>
  <si>
    <t>Table 4-26 Patient's peritonitis rate, by sex, 2015</t>
    <phoneticPr fontId="1"/>
  </si>
  <si>
    <t>sex</t>
    <phoneticPr fontId="11"/>
  </si>
  <si>
    <t>Unspecified・No information available</t>
    <phoneticPr fontId="3"/>
  </si>
  <si>
    <t>(%)</t>
    <phoneticPr fontId="1"/>
  </si>
  <si>
    <t>(%)</t>
    <phoneticPr fontId="1"/>
  </si>
  <si>
    <t>Female</t>
    <phoneticPr fontId="4"/>
  </si>
  <si>
    <t>Subtotal</t>
    <phoneticPr fontId="4"/>
  </si>
  <si>
    <t>(%)</t>
    <phoneticPr fontId="1"/>
  </si>
  <si>
    <t>No information available</t>
    <phoneticPr fontId="4"/>
  </si>
  <si>
    <t>Total</t>
    <phoneticPr fontId="4"/>
  </si>
  <si>
    <t>(%)</t>
    <phoneticPr fontId="1"/>
  </si>
  <si>
    <t>Table 4-27 Patient's peritonitis rate, by age, 2015</t>
    <phoneticPr fontId="1"/>
  </si>
  <si>
    <t>Mean</t>
    <phoneticPr fontId="1"/>
  </si>
  <si>
    <t>S.D.</t>
    <phoneticPr fontId="1"/>
  </si>
  <si>
    <t>&lt;15</t>
    <phoneticPr fontId="1"/>
  </si>
  <si>
    <t>15≤,&lt;30</t>
    <phoneticPr fontId="1"/>
  </si>
  <si>
    <t>30≤,&lt;45</t>
    <phoneticPr fontId="1"/>
  </si>
  <si>
    <t>45≤,&lt;60</t>
    <phoneticPr fontId="1"/>
  </si>
  <si>
    <t>60≤,&lt;75</t>
    <phoneticPr fontId="1"/>
  </si>
  <si>
    <t>75≤,&lt;90</t>
    <phoneticPr fontId="1"/>
  </si>
  <si>
    <t>90≤</t>
    <phoneticPr fontId="1"/>
  </si>
  <si>
    <t>Table 4-28 Patient's peritonitis rate, by PD vintage, 2015</t>
    <phoneticPr fontId="1"/>
  </si>
  <si>
    <t>PD vintage</t>
    <phoneticPr fontId="1"/>
  </si>
  <si>
    <t>S.D.</t>
    <phoneticPr fontId="1"/>
  </si>
  <si>
    <t>Table 4-29 Patient's peritonitis rate, by primary disease, 2015</t>
    <phoneticPr fontId="1"/>
  </si>
  <si>
    <t>1.0≤,&lt;2.0</t>
    <phoneticPr fontId="1"/>
  </si>
  <si>
    <t>2.0≤,&lt;3.0</t>
    <phoneticPr fontId="1"/>
  </si>
  <si>
    <t>3.0≤,&lt;4.0</t>
    <phoneticPr fontId="1"/>
  </si>
  <si>
    <t>4.0≤,&lt;5.0</t>
    <phoneticPr fontId="1"/>
  </si>
  <si>
    <t>5.0≤</t>
    <phoneticPr fontId="1"/>
  </si>
  <si>
    <t>Total</t>
    <phoneticPr fontId="1"/>
  </si>
  <si>
    <t>Others</t>
  </si>
  <si>
    <t>Table 4-30 Patient with EPS history distribution, by treatment for EPS, 2015</t>
    <phoneticPr fontId="1"/>
  </si>
  <si>
    <t>EPS history</t>
  </si>
  <si>
    <t>No history of EPS</t>
    <phoneticPr fontId="1"/>
  </si>
  <si>
    <t>EPS with history of surgical intervention and steroidal use</t>
    <phoneticPr fontId="1"/>
  </si>
  <si>
    <t>EPS with history of surgical intervention but without steroid</t>
  </si>
  <si>
    <t>EPS without surgical intervention but with steroidal use</t>
  </si>
  <si>
    <t>EPS without surgical intervention or steroidal use</t>
  </si>
  <si>
    <t>Table 4-31 Patient with EPS history distribution, by age &amp; sex, 2015</t>
    <phoneticPr fontId="1"/>
  </si>
  <si>
    <t>sex</t>
    <phoneticPr fontId="1"/>
  </si>
  <si>
    <t>&lt;30</t>
    <phoneticPr fontId="1"/>
  </si>
  <si>
    <t>Table 4-32 Patient with EPS history distribution, by dialysis vintage &amp; sex, 2015</t>
    <phoneticPr fontId="1"/>
  </si>
  <si>
    <t>Subtotal</t>
    <phoneticPr fontId="1"/>
  </si>
  <si>
    <t>No information available</t>
    <phoneticPr fontId="1"/>
  </si>
  <si>
    <t>Table 4-33 Patient with EPS history distribution, by primary disease &amp; sex, 2015</t>
    <phoneticPr fontId="1"/>
  </si>
  <si>
    <t>primary diseass</t>
    <phoneticPr fontId="1"/>
  </si>
  <si>
    <t xml:space="preserve"> RPGN</t>
    <phoneticPr fontId="1"/>
  </si>
  <si>
    <t>PIH</t>
    <phoneticPr fontId="1"/>
  </si>
  <si>
    <t>[100.0]</t>
  </si>
  <si>
    <t>Unclassified nephritis</t>
    <phoneticPr fontId="1"/>
  </si>
  <si>
    <t>Hypertensive emergencies</t>
    <phoneticPr fontId="1"/>
  </si>
  <si>
    <t>Lupus nephritis</t>
    <phoneticPr fontId="1"/>
  </si>
  <si>
    <t>Amyloidosis</t>
    <phoneticPr fontId="1"/>
  </si>
  <si>
    <t>Gout</t>
    <phoneticPr fontId="1"/>
  </si>
  <si>
    <t>Inborn errors of metabolism</t>
    <phoneticPr fontId="1"/>
  </si>
  <si>
    <t xml:space="preserve"> Tuberculosis</t>
    <phoneticPr fontId="1"/>
  </si>
  <si>
    <t>Urolithiasis</t>
    <phoneticPr fontId="1"/>
  </si>
  <si>
    <t>Neoplasm of kidney and urinary tract</t>
    <phoneticPr fontId="1"/>
  </si>
  <si>
    <t>Urinary tract obstructive</t>
    <phoneticPr fontId="1"/>
  </si>
  <si>
    <t>Myeloma</t>
    <phoneticPr fontId="1"/>
  </si>
  <si>
    <t>Hypoplastic kidney</t>
    <phoneticPr fontId="1"/>
  </si>
  <si>
    <t xml:space="preserve"> Unspecified</t>
  </si>
  <si>
    <t>Rejected kidney</t>
    <phoneticPr fontId="1"/>
  </si>
  <si>
    <t>Others</t>
    <phoneticPr fontId="1"/>
  </si>
  <si>
    <t>[％]</t>
  </si>
  <si>
    <t xml:space="preserve">* The above data were obtained from the patient survey. </t>
    <phoneticPr fontId="1"/>
  </si>
  <si>
    <t xml:space="preserve">* The above data were obtained from the facility survey. </t>
    <phoneticPr fontId="1"/>
  </si>
  <si>
    <t>Population: PD patients excluding  PD+HD combination</t>
  </si>
  <si>
    <t>Population: Patient with EPS history distribution</t>
    <phoneticPr fontId="1"/>
  </si>
</sst>
</file>

<file path=xl/styles.xml><?xml version="1.0" encoding="utf-8"?>
<styleSheet xmlns="http://schemas.openxmlformats.org/spreadsheetml/2006/main">
  <numFmts count="5">
    <numFmt numFmtId="176" formatCode="\(0.0\)"/>
    <numFmt numFmtId="177" formatCode="0.00_ "/>
    <numFmt numFmtId="178" formatCode="#,###"/>
    <numFmt numFmtId="179" formatCode="#,##0.0_ "/>
    <numFmt numFmtId="180" formatCode="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38" fontId="2" fillId="0" borderId="4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6" fontId="2" fillId="0" borderId="8" xfId="0" applyNumberFormat="1" applyFont="1" applyBorder="1">
      <alignment vertic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6" xfId="0" applyNumberFormat="1" applyFont="1" applyBorder="1">
      <alignment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Border="1">
      <alignment vertical="center"/>
    </xf>
    <xf numFmtId="176" fontId="2" fillId="0" borderId="13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3" xfId="0" applyNumberFormat="1" applyFont="1" applyBorder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 wrapText="1"/>
    </xf>
    <xf numFmtId="178" fontId="2" fillId="0" borderId="7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4" xfId="0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0" fontId="2" fillId="0" borderId="0" xfId="0" applyNumberFormat="1" applyFont="1">
      <alignment vertical="center"/>
    </xf>
    <xf numFmtId="0" fontId="9" fillId="0" borderId="0" xfId="0" applyNumberFormat="1" applyFont="1" applyBorder="1" applyAlignment="1"/>
    <xf numFmtId="0" fontId="2" fillId="0" borderId="0" xfId="0" applyNumberFormat="1" applyFont="1" applyBorder="1" applyAlignment="1"/>
    <xf numFmtId="178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>
      <alignment vertical="center"/>
    </xf>
    <xf numFmtId="49" fontId="0" fillId="0" borderId="4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right" vertical="center"/>
    </xf>
    <xf numFmtId="0" fontId="11" fillId="3" borderId="17" xfId="3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11" fillId="0" borderId="0" xfId="4" applyNumberFormat="1" applyFont="1" applyFill="1" applyBorder="1" applyAlignment="1">
      <alignment vertical="center"/>
    </xf>
    <xf numFmtId="176" fontId="11" fillId="0" borderId="0" xfId="2" applyNumberFormat="1" applyFont="1" applyFill="1" applyAlignment="1" applyProtection="1">
      <alignment vertical="center"/>
    </xf>
    <xf numFmtId="0" fontId="0" fillId="0" borderId="0" xfId="0" applyFont="1" applyBorder="1">
      <alignment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21" xfId="0" applyFont="1" applyBorder="1" applyAlignment="1">
      <alignment horizontal="right" vertical="center"/>
    </xf>
    <xf numFmtId="176" fontId="2" fillId="0" borderId="21" xfId="0" applyNumberFormat="1" applyFont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2" fillId="0" borderId="17" xfId="0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14" xfId="0" applyFont="1" applyBorder="1" applyAlignment="1">
      <alignment horizontal="right" vertical="center" wrapText="1"/>
    </xf>
    <xf numFmtId="0" fontId="2" fillId="0" borderId="2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 wrapText="1"/>
    </xf>
    <xf numFmtId="176" fontId="2" fillId="0" borderId="3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right" vertical="center" wrapText="1"/>
    </xf>
    <xf numFmtId="178" fontId="2" fillId="0" borderId="26" xfId="0" applyNumberFormat="1" applyFont="1" applyBorder="1" applyAlignment="1">
      <alignment horizontal="right" vertical="center"/>
    </xf>
    <xf numFmtId="49" fontId="0" fillId="2" borderId="26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9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0" fontId="5" fillId="0" borderId="0" xfId="0" applyFont="1">
      <alignment vertical="center"/>
    </xf>
    <xf numFmtId="49" fontId="2" fillId="0" borderId="3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">
    <cellStyle name="パーセント" xfId="2" builtinId="5"/>
    <cellStyle name="桁区切り 4" xfId="1"/>
    <cellStyle name="標準" xfId="0" builtinId="0"/>
    <cellStyle name="標準_1-①" xfId="4"/>
    <cellStyle name="標準_1-①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A2" sqref="A2"/>
    </sheetView>
  </sheetViews>
  <sheetFormatPr defaultRowHeight="13.5"/>
  <cols>
    <col min="1" max="1" width="15.5" style="2" customWidth="1"/>
    <col min="2" max="2" width="12.875" style="2" customWidth="1"/>
    <col min="3" max="16384" width="9" style="2"/>
  </cols>
  <sheetData>
    <row r="2" spans="1:3">
      <c r="A2" s="1" t="s">
        <v>0</v>
      </c>
    </row>
    <row r="3" spans="1:3">
      <c r="A3" s="3" t="s">
        <v>1</v>
      </c>
      <c r="B3" s="4"/>
      <c r="C3" s="5"/>
    </row>
    <row r="4" spans="1:3">
      <c r="A4" s="163" t="s">
        <v>2</v>
      </c>
      <c r="B4" s="163"/>
      <c r="C4" s="6">
        <v>7460</v>
      </c>
    </row>
    <row r="5" spans="1:3">
      <c r="A5" s="163" t="s">
        <v>3</v>
      </c>
      <c r="B5" s="163"/>
      <c r="C5" s="6">
        <v>1576</v>
      </c>
    </row>
    <row r="6" spans="1:3">
      <c r="A6" s="163" t="s">
        <v>4</v>
      </c>
      <c r="B6" s="163"/>
      <c r="C6" s="6">
        <v>185</v>
      </c>
    </row>
    <row r="7" spans="1:3">
      <c r="A7" s="163" t="s">
        <v>5</v>
      </c>
      <c r="B7" s="163"/>
      <c r="C7" s="6">
        <v>30</v>
      </c>
    </row>
    <row r="8" spans="1:3">
      <c r="A8" s="163" t="s">
        <v>6</v>
      </c>
      <c r="B8" s="163"/>
      <c r="C8" s="6">
        <v>71</v>
      </c>
    </row>
    <row r="9" spans="1:3">
      <c r="A9" s="163" t="s">
        <v>7</v>
      </c>
      <c r="B9" s="163"/>
      <c r="C9" s="6">
        <v>9322</v>
      </c>
    </row>
    <row r="11" spans="1:3">
      <c r="A11" s="161" t="s">
        <v>8</v>
      </c>
      <c r="B11" s="162"/>
      <c r="C11" s="8">
        <v>2197</v>
      </c>
    </row>
    <row r="13" spans="1:3">
      <c r="A13" s="7" t="s">
        <v>268</v>
      </c>
      <c r="B13" s="1"/>
    </row>
  </sheetData>
  <mergeCells count="7">
    <mergeCell ref="A11:B11"/>
    <mergeCell ref="A4:B4"/>
    <mergeCell ref="A5:B5"/>
    <mergeCell ref="A6:B6"/>
    <mergeCell ref="A7:B7"/>
    <mergeCell ref="A8:B8"/>
    <mergeCell ref="A9:B9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8"/>
  <sheetViews>
    <sheetView zoomScaleNormal="100" workbookViewId="0">
      <selection activeCell="A2" sqref="A2"/>
    </sheetView>
  </sheetViews>
  <sheetFormatPr defaultColWidth="9" defaultRowHeight="13.5"/>
  <cols>
    <col min="1" max="8" width="9" style="2"/>
    <col min="9" max="9" width="10.375" style="2" customWidth="1"/>
    <col min="10" max="16384" width="9" style="2"/>
  </cols>
  <sheetData>
    <row r="2" spans="1:12">
      <c r="A2" t="s">
        <v>90</v>
      </c>
      <c r="B2" s="1"/>
    </row>
    <row r="3" spans="1:12" ht="40.5">
      <c r="A3" s="21" t="s">
        <v>91</v>
      </c>
      <c r="B3" s="20" t="s">
        <v>92</v>
      </c>
      <c r="C3" s="20" t="s">
        <v>93</v>
      </c>
      <c r="D3" s="20" t="s">
        <v>94</v>
      </c>
      <c r="E3" s="20" t="s">
        <v>95</v>
      </c>
      <c r="F3" s="20" t="s">
        <v>96</v>
      </c>
      <c r="G3" s="20" t="s">
        <v>97</v>
      </c>
      <c r="H3" s="56" t="s">
        <v>98</v>
      </c>
      <c r="I3" s="57" t="s">
        <v>99</v>
      </c>
      <c r="J3" s="58" t="s">
        <v>15</v>
      </c>
      <c r="K3" s="57" t="s">
        <v>100</v>
      </c>
      <c r="L3" s="59" t="s">
        <v>101</v>
      </c>
    </row>
    <row r="4" spans="1:12">
      <c r="A4" s="23" t="s">
        <v>102</v>
      </c>
      <c r="B4" s="23">
        <v>38</v>
      </c>
      <c r="C4" s="23">
        <v>19</v>
      </c>
      <c r="D4" s="23">
        <v>38</v>
      </c>
      <c r="E4" s="23">
        <v>16</v>
      </c>
      <c r="F4" s="23">
        <v>2</v>
      </c>
      <c r="G4" s="23">
        <v>6</v>
      </c>
      <c r="H4" s="23">
        <v>119</v>
      </c>
      <c r="I4" s="23"/>
      <c r="J4" s="23">
        <v>119</v>
      </c>
      <c r="K4" s="23">
        <v>2.14</v>
      </c>
      <c r="L4" s="24">
        <v>2.37</v>
      </c>
    </row>
    <row r="5" spans="1:12">
      <c r="A5" s="23" t="s">
        <v>103</v>
      </c>
      <c r="B5" s="25">
        <f t="shared" ref="B5:G5" si="0">B4/$H4*100</f>
        <v>31.932773109243694</v>
      </c>
      <c r="C5" s="25">
        <f t="shared" si="0"/>
        <v>15.966386554621847</v>
      </c>
      <c r="D5" s="25">
        <f t="shared" si="0"/>
        <v>31.932773109243694</v>
      </c>
      <c r="E5" s="25">
        <f t="shared" si="0"/>
        <v>13.445378151260504</v>
      </c>
      <c r="F5" s="25">
        <f t="shared" si="0"/>
        <v>1.680672268907563</v>
      </c>
      <c r="G5" s="25">
        <f t="shared" si="0"/>
        <v>5.0420168067226889</v>
      </c>
      <c r="H5" s="25">
        <f>H4/$H4*100</f>
        <v>100</v>
      </c>
      <c r="I5" s="23"/>
      <c r="J5" s="23"/>
      <c r="K5" s="23"/>
      <c r="L5" s="24"/>
    </row>
    <row r="6" spans="1:12">
      <c r="A6" s="23" t="s">
        <v>104</v>
      </c>
      <c r="B6" s="23">
        <v>91</v>
      </c>
      <c r="C6" s="23">
        <v>42</v>
      </c>
      <c r="D6" s="23">
        <v>45</v>
      </c>
      <c r="E6" s="23">
        <v>18</v>
      </c>
      <c r="F6" s="23">
        <v>5</v>
      </c>
      <c r="G6" s="23">
        <v>9</v>
      </c>
      <c r="H6" s="23">
        <v>210</v>
      </c>
      <c r="I6" s="23">
        <v>1</v>
      </c>
      <c r="J6" s="23">
        <v>211</v>
      </c>
      <c r="K6" s="23">
        <v>1.7</v>
      </c>
      <c r="L6" s="24">
        <v>2.6</v>
      </c>
    </row>
    <row r="7" spans="1:12">
      <c r="A7" s="23" t="s">
        <v>103</v>
      </c>
      <c r="B7" s="25">
        <f t="shared" ref="B7:G7" si="1">B6/$H6*100</f>
        <v>43.333333333333336</v>
      </c>
      <c r="C7" s="25">
        <f t="shared" si="1"/>
        <v>20</v>
      </c>
      <c r="D7" s="25">
        <f t="shared" si="1"/>
        <v>21.428571428571427</v>
      </c>
      <c r="E7" s="25">
        <f t="shared" si="1"/>
        <v>8.5714285714285712</v>
      </c>
      <c r="F7" s="25">
        <f t="shared" si="1"/>
        <v>2.3809523809523809</v>
      </c>
      <c r="G7" s="25">
        <f t="shared" si="1"/>
        <v>4.2857142857142856</v>
      </c>
      <c r="H7" s="25">
        <f>H6/$H6*100</f>
        <v>100</v>
      </c>
      <c r="I7" s="23"/>
      <c r="J7" s="23"/>
      <c r="K7" s="23"/>
      <c r="L7" s="24"/>
    </row>
    <row r="8" spans="1:12">
      <c r="A8" s="23" t="s">
        <v>105</v>
      </c>
      <c r="B8" s="23">
        <v>352</v>
      </c>
      <c r="C8" s="23">
        <v>238</v>
      </c>
      <c r="D8" s="23">
        <v>261</v>
      </c>
      <c r="E8" s="23">
        <v>83</v>
      </c>
      <c r="F8" s="23">
        <v>30</v>
      </c>
      <c r="G8" s="23">
        <v>17</v>
      </c>
      <c r="H8" s="23">
        <v>981</v>
      </c>
      <c r="I8" s="23">
        <v>15</v>
      </c>
      <c r="J8" s="23">
        <v>996</v>
      </c>
      <c r="K8" s="23">
        <v>1.66</v>
      </c>
      <c r="L8" s="24">
        <v>2.11</v>
      </c>
    </row>
    <row r="9" spans="1:12">
      <c r="A9" s="23" t="s">
        <v>103</v>
      </c>
      <c r="B9" s="25">
        <f t="shared" ref="B9:G9" si="2">B8/$H8*100</f>
        <v>35.881753312945975</v>
      </c>
      <c r="C9" s="25">
        <f t="shared" si="2"/>
        <v>24.260958205912335</v>
      </c>
      <c r="D9" s="25">
        <f t="shared" si="2"/>
        <v>26.605504587155966</v>
      </c>
      <c r="E9" s="25">
        <f t="shared" si="2"/>
        <v>8.4607543323139645</v>
      </c>
      <c r="F9" s="25">
        <f t="shared" si="2"/>
        <v>3.0581039755351682</v>
      </c>
      <c r="G9" s="25">
        <f t="shared" si="2"/>
        <v>1.7329255861365953</v>
      </c>
      <c r="H9" s="25">
        <f>H8/$H8*100</f>
        <v>100</v>
      </c>
      <c r="I9" s="23"/>
      <c r="J9" s="23"/>
      <c r="K9" s="23"/>
      <c r="L9" s="24"/>
    </row>
    <row r="10" spans="1:12">
      <c r="A10" s="23" t="s">
        <v>106</v>
      </c>
      <c r="B10" s="23">
        <v>127</v>
      </c>
      <c r="C10" s="23">
        <v>90</v>
      </c>
      <c r="D10" s="23">
        <v>104</v>
      </c>
      <c r="E10" s="23">
        <v>46</v>
      </c>
      <c r="F10" s="23">
        <v>13</v>
      </c>
      <c r="G10" s="23">
        <v>8</v>
      </c>
      <c r="H10" s="23">
        <v>388</v>
      </c>
      <c r="I10" s="23">
        <v>3</v>
      </c>
      <c r="J10" s="23">
        <v>391</v>
      </c>
      <c r="K10" s="23">
        <v>1.86</v>
      </c>
      <c r="L10" s="24">
        <v>2.2799999999999998</v>
      </c>
    </row>
    <row r="11" spans="1:12">
      <c r="A11" s="23" t="s">
        <v>103</v>
      </c>
      <c r="B11" s="25">
        <f t="shared" ref="B11:G11" si="3">B10/$H10*100</f>
        <v>32.731958762886599</v>
      </c>
      <c r="C11" s="25">
        <f t="shared" si="3"/>
        <v>23.195876288659793</v>
      </c>
      <c r="D11" s="25">
        <f t="shared" si="3"/>
        <v>26.804123711340207</v>
      </c>
      <c r="E11" s="25">
        <f t="shared" si="3"/>
        <v>11.855670103092782</v>
      </c>
      <c r="F11" s="25">
        <f t="shared" si="3"/>
        <v>3.3505154639175259</v>
      </c>
      <c r="G11" s="25">
        <f t="shared" si="3"/>
        <v>2.0618556701030926</v>
      </c>
      <c r="H11" s="25">
        <f>H10/$H10*100</f>
        <v>100</v>
      </c>
      <c r="I11" s="23"/>
      <c r="J11" s="23"/>
      <c r="K11" s="23"/>
      <c r="L11" s="24"/>
    </row>
    <row r="12" spans="1:12">
      <c r="A12" s="23" t="s">
        <v>107</v>
      </c>
      <c r="B12" s="23">
        <v>60</v>
      </c>
      <c r="C12" s="23">
        <v>67</v>
      </c>
      <c r="D12" s="23">
        <v>58</v>
      </c>
      <c r="E12" s="23">
        <v>35</v>
      </c>
      <c r="F12" s="23">
        <v>10</v>
      </c>
      <c r="G12" s="23">
        <v>4</v>
      </c>
      <c r="H12" s="23">
        <v>234</v>
      </c>
      <c r="I12" s="23">
        <v>4</v>
      </c>
      <c r="J12" s="23">
        <v>238</v>
      </c>
      <c r="K12" s="23">
        <v>2.0299999999999998</v>
      </c>
      <c r="L12" s="24">
        <v>2.3199999999999998</v>
      </c>
    </row>
    <row r="13" spans="1:12">
      <c r="A13" s="23" t="s">
        <v>103</v>
      </c>
      <c r="B13" s="25">
        <f t="shared" ref="B13:G13" si="4">B12/$H12*100</f>
        <v>25.641025641025639</v>
      </c>
      <c r="C13" s="25">
        <f t="shared" si="4"/>
        <v>28.63247863247863</v>
      </c>
      <c r="D13" s="25">
        <f t="shared" si="4"/>
        <v>24.786324786324787</v>
      </c>
      <c r="E13" s="25">
        <f t="shared" si="4"/>
        <v>14.957264957264957</v>
      </c>
      <c r="F13" s="25">
        <f t="shared" si="4"/>
        <v>4.2735042735042734</v>
      </c>
      <c r="G13" s="25">
        <f t="shared" si="4"/>
        <v>1.7094017094017095</v>
      </c>
      <c r="H13" s="25">
        <f>H12/$H12*100</f>
        <v>100</v>
      </c>
      <c r="I13" s="23"/>
      <c r="J13" s="23"/>
      <c r="K13" s="23"/>
      <c r="L13" s="24"/>
    </row>
    <row r="14" spans="1:12">
      <c r="A14" s="23" t="s">
        <v>108</v>
      </c>
      <c r="B14" s="23">
        <v>13</v>
      </c>
      <c r="C14" s="23">
        <v>17</v>
      </c>
      <c r="D14" s="23">
        <v>25</v>
      </c>
      <c r="E14" s="23">
        <v>8</v>
      </c>
      <c r="F14" s="23">
        <v>4</v>
      </c>
      <c r="G14" s="23">
        <v>1</v>
      </c>
      <c r="H14" s="23">
        <v>68</v>
      </c>
      <c r="I14" s="23">
        <v>1</v>
      </c>
      <c r="J14" s="23">
        <v>69</v>
      </c>
      <c r="K14" s="23">
        <v>2.19</v>
      </c>
      <c r="L14" s="24">
        <v>1.91</v>
      </c>
    </row>
    <row r="15" spans="1:12">
      <c r="A15" s="23" t="s">
        <v>103</v>
      </c>
      <c r="B15" s="25">
        <f t="shared" ref="B15:G15" si="5">B14/$H14*100</f>
        <v>19.117647058823529</v>
      </c>
      <c r="C15" s="25">
        <f t="shared" si="5"/>
        <v>25</v>
      </c>
      <c r="D15" s="25">
        <f t="shared" si="5"/>
        <v>36.764705882352942</v>
      </c>
      <c r="E15" s="25">
        <f t="shared" si="5"/>
        <v>11.76470588235294</v>
      </c>
      <c r="F15" s="25">
        <f t="shared" si="5"/>
        <v>5.8823529411764701</v>
      </c>
      <c r="G15" s="25">
        <f t="shared" si="5"/>
        <v>1.4705882352941175</v>
      </c>
      <c r="H15" s="25">
        <f>H14/$H14*100</f>
        <v>100</v>
      </c>
      <c r="I15" s="23"/>
      <c r="J15" s="23"/>
      <c r="K15" s="23"/>
      <c r="L15" s="24"/>
    </row>
    <row r="16" spans="1:12">
      <c r="A16" s="23" t="s">
        <v>109</v>
      </c>
      <c r="B16" s="23">
        <v>500</v>
      </c>
      <c r="C16" s="23">
        <v>509</v>
      </c>
      <c r="D16" s="23">
        <v>670</v>
      </c>
      <c r="E16" s="23">
        <v>351</v>
      </c>
      <c r="F16" s="23">
        <v>149</v>
      </c>
      <c r="G16" s="23">
        <v>145</v>
      </c>
      <c r="H16" s="23">
        <v>2324</v>
      </c>
      <c r="I16" s="23">
        <v>78</v>
      </c>
      <c r="J16" s="23">
        <v>2402</v>
      </c>
      <c r="K16" s="23">
        <v>2.67</v>
      </c>
      <c r="L16" s="24">
        <v>2.89</v>
      </c>
    </row>
    <row r="17" spans="1:12">
      <c r="A17" s="23" t="s">
        <v>103</v>
      </c>
      <c r="B17" s="25">
        <f t="shared" ref="B17:G17" si="6">B16/$H16*100</f>
        <v>21.514629948364888</v>
      </c>
      <c r="C17" s="25">
        <f t="shared" si="6"/>
        <v>21.901893287435456</v>
      </c>
      <c r="D17" s="25">
        <f t="shared" si="6"/>
        <v>28.829604130808949</v>
      </c>
      <c r="E17" s="25">
        <f t="shared" si="6"/>
        <v>15.103270223752151</v>
      </c>
      <c r="F17" s="25">
        <f t="shared" si="6"/>
        <v>6.4113597246127361</v>
      </c>
      <c r="G17" s="25">
        <f t="shared" si="6"/>
        <v>6.2392426850258174</v>
      </c>
      <c r="H17" s="25">
        <f>H16/$H16*100</f>
        <v>100</v>
      </c>
      <c r="I17" s="23"/>
      <c r="J17" s="23"/>
      <c r="K17" s="23"/>
      <c r="L17" s="24"/>
    </row>
    <row r="18" spans="1:12">
      <c r="A18" s="26" t="s">
        <v>13</v>
      </c>
      <c r="B18" s="26">
        <v>1181</v>
      </c>
      <c r="C18" s="26">
        <v>982</v>
      </c>
      <c r="D18" s="26">
        <v>1201</v>
      </c>
      <c r="E18" s="26">
        <v>557</v>
      </c>
      <c r="F18" s="26">
        <v>213</v>
      </c>
      <c r="G18" s="26">
        <v>190</v>
      </c>
      <c r="H18" s="26">
        <v>4324</v>
      </c>
      <c r="I18" s="26">
        <v>102</v>
      </c>
      <c r="J18" s="26">
        <v>4426</v>
      </c>
      <c r="K18" s="26">
        <v>2.2599999999999998</v>
      </c>
      <c r="L18" s="27">
        <v>2.65</v>
      </c>
    </row>
    <row r="19" spans="1:12">
      <c r="A19" s="23" t="s">
        <v>103</v>
      </c>
      <c r="B19" s="25">
        <f t="shared" ref="B19:G19" si="7">B18/$H18*100</f>
        <v>27.31267345050879</v>
      </c>
      <c r="C19" s="25">
        <f t="shared" si="7"/>
        <v>22.710453283996298</v>
      </c>
      <c r="D19" s="25">
        <f t="shared" si="7"/>
        <v>27.775208140610548</v>
      </c>
      <c r="E19" s="25">
        <f t="shared" si="7"/>
        <v>12.881591119333949</v>
      </c>
      <c r="F19" s="25">
        <f t="shared" si="7"/>
        <v>4.9259944495837189</v>
      </c>
      <c r="G19" s="25">
        <f t="shared" si="7"/>
        <v>4.3940795559666981</v>
      </c>
      <c r="H19" s="25">
        <f>H18/$H18*100</f>
        <v>100</v>
      </c>
      <c r="I19" s="23"/>
      <c r="J19" s="23"/>
      <c r="K19" s="23"/>
      <c r="L19" s="24"/>
    </row>
    <row r="20" spans="1:12" ht="40.5">
      <c r="A20" s="79" t="s">
        <v>14</v>
      </c>
      <c r="B20" s="26">
        <v>145</v>
      </c>
      <c r="C20" s="26">
        <v>85</v>
      </c>
      <c r="D20" s="26">
        <v>68</v>
      </c>
      <c r="E20" s="26">
        <v>48</v>
      </c>
      <c r="F20" s="26">
        <v>23</v>
      </c>
      <c r="G20" s="26">
        <v>19</v>
      </c>
      <c r="H20" s="26">
        <v>388</v>
      </c>
      <c r="I20" s="26">
        <v>2290</v>
      </c>
      <c r="J20" s="26">
        <v>2678</v>
      </c>
      <c r="K20" s="26">
        <v>2.09</v>
      </c>
      <c r="L20" s="27">
        <v>2.75</v>
      </c>
    </row>
    <row r="21" spans="1:12">
      <c r="A21" s="23" t="s">
        <v>110</v>
      </c>
      <c r="B21" s="25">
        <f t="shared" ref="B21:G21" si="8">B20/$H20*100</f>
        <v>37.371134020618555</v>
      </c>
      <c r="C21" s="25">
        <f t="shared" si="8"/>
        <v>21.907216494845361</v>
      </c>
      <c r="D21" s="25">
        <f t="shared" si="8"/>
        <v>17.525773195876287</v>
      </c>
      <c r="E21" s="25">
        <f t="shared" si="8"/>
        <v>12.371134020618557</v>
      </c>
      <c r="F21" s="25">
        <f t="shared" si="8"/>
        <v>5.9278350515463911</v>
      </c>
      <c r="G21" s="25">
        <f t="shared" si="8"/>
        <v>4.8969072164948457</v>
      </c>
      <c r="H21" s="25">
        <f>H20/$H20*100</f>
        <v>100</v>
      </c>
      <c r="I21" s="23"/>
      <c r="J21" s="23"/>
      <c r="K21" s="23"/>
      <c r="L21" s="24"/>
    </row>
    <row r="22" spans="1:12">
      <c r="A22" s="26" t="s">
        <v>15</v>
      </c>
      <c r="B22" s="26">
        <v>1326</v>
      </c>
      <c r="C22" s="26">
        <v>1067</v>
      </c>
      <c r="D22" s="26">
        <v>1269</v>
      </c>
      <c r="E22" s="26">
        <v>605</v>
      </c>
      <c r="F22" s="26">
        <v>236</v>
      </c>
      <c r="G22" s="26">
        <v>209</v>
      </c>
      <c r="H22" s="26">
        <v>4712</v>
      </c>
      <c r="I22" s="26">
        <v>2392</v>
      </c>
      <c r="J22" s="26">
        <v>7104</v>
      </c>
      <c r="K22" s="26">
        <v>2.25</v>
      </c>
      <c r="L22" s="27">
        <v>2.66</v>
      </c>
    </row>
    <row r="23" spans="1:12">
      <c r="A23" s="23" t="s">
        <v>110</v>
      </c>
      <c r="B23" s="25">
        <f t="shared" ref="B23:G23" si="9">B22/$H22*100</f>
        <v>28.140916808149406</v>
      </c>
      <c r="C23" s="25">
        <f t="shared" si="9"/>
        <v>22.644312393887947</v>
      </c>
      <c r="D23" s="25">
        <f t="shared" si="9"/>
        <v>26.931239388794566</v>
      </c>
      <c r="E23" s="25">
        <f t="shared" si="9"/>
        <v>12.83955857385399</v>
      </c>
      <c r="F23" s="25">
        <f t="shared" si="9"/>
        <v>5.0084889643463502</v>
      </c>
      <c r="G23" s="25">
        <f t="shared" si="9"/>
        <v>4.435483870967742</v>
      </c>
      <c r="H23" s="25">
        <f>H22/$H22*100</f>
        <v>100</v>
      </c>
      <c r="I23" s="23"/>
      <c r="J23" s="23"/>
      <c r="K23" s="23"/>
      <c r="L23" s="24"/>
    </row>
    <row r="24" spans="1:12">
      <c r="A24" s="26" t="s">
        <v>24</v>
      </c>
      <c r="B24" s="26">
        <v>15.77</v>
      </c>
      <c r="C24" s="26">
        <v>17.55</v>
      </c>
      <c r="D24" s="26">
        <v>17.96</v>
      </c>
      <c r="E24" s="26">
        <v>19.11</v>
      </c>
      <c r="F24" s="26">
        <v>20.260000000000002</v>
      </c>
      <c r="G24" s="26">
        <v>20.41</v>
      </c>
      <c r="H24" s="26">
        <v>17.64</v>
      </c>
      <c r="I24" s="26">
        <v>20.91</v>
      </c>
      <c r="J24" s="26">
        <v>17.71</v>
      </c>
      <c r="K24" s="26"/>
      <c r="L24" s="27"/>
    </row>
    <row r="25" spans="1:12">
      <c r="A25" s="30" t="s">
        <v>25</v>
      </c>
      <c r="B25" s="30">
        <v>7.67</v>
      </c>
      <c r="C25" s="30">
        <v>7.33</v>
      </c>
      <c r="D25" s="30">
        <v>7.43</v>
      </c>
      <c r="E25" s="30">
        <v>7.02</v>
      </c>
      <c r="F25" s="30">
        <v>6.31</v>
      </c>
      <c r="G25" s="30">
        <v>6.87</v>
      </c>
      <c r="H25" s="30">
        <v>7.47</v>
      </c>
      <c r="I25" s="30">
        <v>5.98</v>
      </c>
      <c r="J25" s="30">
        <v>7.46</v>
      </c>
      <c r="K25" s="30"/>
      <c r="L25" s="80"/>
    </row>
    <row r="26" spans="1:12">
      <c r="A26" t="s">
        <v>68</v>
      </c>
    </row>
    <row r="27" spans="1:12">
      <c r="A27" t="s">
        <v>269</v>
      </c>
    </row>
    <row r="28" spans="1:12">
      <c r="A28" s="7" t="s">
        <v>267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"/>
  <sheetViews>
    <sheetView zoomScaleNormal="100" workbookViewId="0">
      <selection activeCell="A2" sqref="A2"/>
    </sheetView>
  </sheetViews>
  <sheetFormatPr defaultColWidth="9" defaultRowHeight="13.5"/>
  <cols>
    <col min="1" max="3" width="9" style="2"/>
    <col min="4" max="4" width="10.875" style="2" customWidth="1"/>
    <col min="5" max="5" width="10.75" style="2" customWidth="1"/>
    <col min="6" max="6" width="10.875" style="2" customWidth="1"/>
    <col min="7" max="16384" width="9" style="2"/>
  </cols>
  <sheetData>
    <row r="2" spans="1:7">
      <c r="A2" t="s">
        <v>111</v>
      </c>
      <c r="B2" s="1"/>
      <c r="C2" s="1"/>
      <c r="D2" s="1"/>
      <c r="E2" s="1"/>
      <c r="F2" s="1"/>
      <c r="G2" s="1"/>
    </row>
    <row r="3" spans="1:7" ht="40.5">
      <c r="A3" s="20"/>
      <c r="B3" s="21" t="s">
        <v>112</v>
      </c>
      <c r="C3" s="21" t="s">
        <v>113</v>
      </c>
      <c r="D3" s="20" t="s">
        <v>13</v>
      </c>
      <c r="E3" s="21" t="s">
        <v>114</v>
      </c>
      <c r="F3" s="21" t="s">
        <v>14</v>
      </c>
      <c r="G3" s="22" t="s">
        <v>15</v>
      </c>
    </row>
    <row r="4" spans="1:7">
      <c r="A4" s="26" t="s">
        <v>115</v>
      </c>
      <c r="B4" s="26">
        <v>2061</v>
      </c>
      <c r="C4" s="26">
        <v>2527</v>
      </c>
      <c r="D4" s="26">
        <v>4588</v>
      </c>
      <c r="E4" s="26">
        <v>9</v>
      </c>
      <c r="F4" s="26">
        <v>2507</v>
      </c>
      <c r="G4" s="27">
        <v>7104</v>
      </c>
    </row>
    <row r="5" spans="1:7">
      <c r="A5" s="62" t="s">
        <v>116</v>
      </c>
      <c r="B5" s="55">
        <f t="shared" ref="B5:C5" si="0">B4/$D4*100</f>
        <v>44.921534437663468</v>
      </c>
      <c r="C5" s="55">
        <f t="shared" si="0"/>
        <v>55.078465562336532</v>
      </c>
      <c r="D5" s="55">
        <f>D4/$D4*100</f>
        <v>100</v>
      </c>
      <c r="E5" s="62"/>
      <c r="F5" s="62"/>
      <c r="G5" s="81"/>
    </row>
    <row r="6" spans="1:7">
      <c r="A6" t="s">
        <v>68</v>
      </c>
    </row>
    <row r="7" spans="1:7">
      <c r="A7" t="s">
        <v>269</v>
      </c>
    </row>
    <row r="8" spans="1:7">
      <c r="A8" s="7" t="s">
        <v>267</v>
      </c>
    </row>
    <row r="9" spans="1:7">
      <c r="B9" s="82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"/>
  <sheetViews>
    <sheetView zoomScaleNormal="100" workbookViewId="0">
      <selection activeCell="A2" sqref="A2"/>
    </sheetView>
  </sheetViews>
  <sheetFormatPr defaultColWidth="9" defaultRowHeight="13.5"/>
  <cols>
    <col min="1" max="1" width="9" style="2"/>
    <col min="2" max="3" width="9.375" style="2" customWidth="1"/>
    <col min="4" max="4" width="10" style="2" customWidth="1"/>
    <col min="5" max="6" width="9.375" style="2" customWidth="1"/>
    <col min="7" max="8" width="10" style="2" customWidth="1"/>
    <col min="9" max="9" width="9.375" style="2" customWidth="1"/>
    <col min="10" max="16384" width="9" style="2"/>
  </cols>
  <sheetData>
    <row r="2" spans="1:9">
      <c r="A2" s="83" t="s">
        <v>117</v>
      </c>
      <c r="B2" s="84"/>
      <c r="C2" s="84"/>
      <c r="D2" s="84"/>
      <c r="E2" s="84"/>
      <c r="F2" s="84"/>
      <c r="G2" s="84"/>
      <c r="H2" s="84"/>
      <c r="I2" s="84"/>
    </row>
    <row r="3" spans="1:9" ht="67.5">
      <c r="A3" s="48"/>
      <c r="B3" s="49" t="s">
        <v>118</v>
      </c>
      <c r="C3" s="48" t="s">
        <v>119</v>
      </c>
      <c r="D3" s="48" t="s">
        <v>120</v>
      </c>
      <c r="E3" s="48" t="s">
        <v>121</v>
      </c>
      <c r="F3" s="48" t="s">
        <v>13</v>
      </c>
      <c r="G3" s="48" t="s">
        <v>114</v>
      </c>
      <c r="H3" s="48" t="s">
        <v>14</v>
      </c>
      <c r="I3" s="48" t="s">
        <v>15</v>
      </c>
    </row>
    <row r="4" spans="1:9">
      <c r="A4" s="26" t="s">
        <v>115</v>
      </c>
      <c r="B4" s="85">
        <v>1372</v>
      </c>
      <c r="C4" s="85">
        <v>2382</v>
      </c>
      <c r="D4" s="85">
        <v>672</v>
      </c>
      <c r="E4" s="85">
        <v>122</v>
      </c>
      <c r="F4" s="85">
        <f>SUM(B4:E4)</f>
        <v>4548</v>
      </c>
      <c r="G4" s="85">
        <v>16</v>
      </c>
      <c r="H4" s="85">
        <v>2540</v>
      </c>
      <c r="I4" s="85">
        <f>SUM(F4:H4)</f>
        <v>7104</v>
      </c>
    </row>
    <row r="5" spans="1:9">
      <c r="A5" s="54" t="s">
        <v>60</v>
      </c>
      <c r="B5" s="55">
        <v>30.167106420404572</v>
      </c>
      <c r="C5" s="55">
        <v>52.374670184696569</v>
      </c>
      <c r="D5" s="55">
        <v>14.775725593667547</v>
      </c>
      <c r="E5" s="55">
        <v>2.6824978012313103</v>
      </c>
      <c r="F5" s="55">
        <v>100</v>
      </c>
      <c r="G5" s="55"/>
      <c r="H5" s="55"/>
      <c r="I5" s="55"/>
    </row>
    <row r="6" spans="1:9">
      <c r="A6" t="s">
        <v>68</v>
      </c>
    </row>
    <row r="7" spans="1:9">
      <c r="A7" t="s">
        <v>269</v>
      </c>
    </row>
    <row r="8" spans="1:9">
      <c r="A8" s="7" t="s">
        <v>267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"/>
    </sheetView>
  </sheetViews>
  <sheetFormatPr defaultRowHeight="13.5"/>
  <cols>
    <col min="1" max="16384" width="9" style="1"/>
  </cols>
  <sheetData>
    <row r="2" spans="1:7">
      <c r="A2" t="s">
        <v>122</v>
      </c>
      <c r="C2" s="86"/>
      <c r="D2" s="86"/>
    </row>
    <row r="3" spans="1:7">
      <c r="A3" s="65"/>
      <c r="B3" s="65"/>
      <c r="C3" s="20" t="s">
        <v>70</v>
      </c>
      <c r="D3" s="20" t="s">
        <v>71</v>
      </c>
      <c r="E3" s="20" t="s">
        <v>72</v>
      </c>
      <c r="F3" s="20" t="s">
        <v>73</v>
      </c>
      <c r="G3" s="20" t="s">
        <v>63</v>
      </c>
    </row>
    <row r="4" spans="1:7">
      <c r="A4" s="168" t="s">
        <v>74</v>
      </c>
      <c r="B4" s="20" t="s">
        <v>75</v>
      </c>
      <c r="C4" s="30">
        <v>750.74</v>
      </c>
      <c r="D4" s="30">
        <v>817.98</v>
      </c>
      <c r="E4" s="30">
        <v>776.99</v>
      </c>
      <c r="F4" s="30">
        <v>722.85</v>
      </c>
      <c r="G4" s="30">
        <v>773.86</v>
      </c>
    </row>
    <row r="5" spans="1:7">
      <c r="A5" s="168"/>
      <c r="B5" s="20" t="s">
        <v>67</v>
      </c>
      <c r="C5" s="30">
        <v>717.72</v>
      </c>
      <c r="D5" s="30">
        <v>609.21</v>
      </c>
      <c r="E5" s="30">
        <v>567.5</v>
      </c>
      <c r="F5" s="30">
        <v>521.34</v>
      </c>
      <c r="G5" s="30">
        <v>583.4</v>
      </c>
    </row>
    <row r="6" spans="1:7">
      <c r="A6" s="168" t="s">
        <v>76</v>
      </c>
      <c r="B6" s="20" t="s">
        <v>76</v>
      </c>
      <c r="C6" s="30">
        <v>554.39</v>
      </c>
      <c r="D6" s="30">
        <v>648.37</v>
      </c>
      <c r="E6" s="30">
        <v>674.59</v>
      </c>
      <c r="F6" s="30">
        <v>620.58000000000004</v>
      </c>
      <c r="G6" s="30">
        <v>643.14</v>
      </c>
    </row>
    <row r="7" spans="1:7">
      <c r="A7" s="168"/>
      <c r="B7" s="20" t="s">
        <v>75</v>
      </c>
      <c r="C7" s="30">
        <v>560.01</v>
      </c>
      <c r="D7" s="30">
        <v>513.82000000000005</v>
      </c>
      <c r="E7" s="30">
        <v>552.94000000000005</v>
      </c>
      <c r="F7" s="30">
        <v>448.63</v>
      </c>
      <c r="G7" s="30">
        <v>523.27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6"/>
  <sheetViews>
    <sheetView workbookViewId="0">
      <selection activeCell="A2" sqref="A2"/>
    </sheetView>
  </sheetViews>
  <sheetFormatPr defaultColWidth="9" defaultRowHeight="13.5"/>
  <cols>
    <col min="1" max="1" width="14" style="1" customWidth="1"/>
    <col min="2" max="8" width="9" style="1"/>
    <col min="9" max="9" width="10.75" style="1" customWidth="1"/>
    <col min="10" max="16384" width="9" style="1"/>
  </cols>
  <sheetData>
    <row r="2" spans="1:12">
      <c r="A2" t="s">
        <v>123</v>
      </c>
    </row>
    <row r="3" spans="1:12" ht="40.5">
      <c r="A3" s="87" t="s">
        <v>124</v>
      </c>
      <c r="B3" s="33" t="s">
        <v>79</v>
      </c>
      <c r="C3" s="20" t="s">
        <v>80</v>
      </c>
      <c r="D3" s="20" t="s">
        <v>81</v>
      </c>
      <c r="E3" s="20" t="s">
        <v>82</v>
      </c>
      <c r="F3" s="20" t="s">
        <v>83</v>
      </c>
      <c r="G3" s="20" t="s">
        <v>84</v>
      </c>
      <c r="H3" s="56" t="s">
        <v>64</v>
      </c>
      <c r="I3" s="57" t="s">
        <v>65</v>
      </c>
      <c r="J3" s="58" t="s">
        <v>15</v>
      </c>
      <c r="K3" s="57" t="s">
        <v>66</v>
      </c>
      <c r="L3" s="59" t="s">
        <v>67</v>
      </c>
    </row>
    <row r="4" spans="1:12">
      <c r="A4" s="23" t="s">
        <v>125</v>
      </c>
      <c r="B4" s="23">
        <v>34</v>
      </c>
      <c r="C4" s="23">
        <v>62</v>
      </c>
      <c r="D4" s="23">
        <v>117</v>
      </c>
      <c r="E4" s="23">
        <v>110</v>
      </c>
      <c r="F4" s="23">
        <v>62</v>
      </c>
      <c r="G4" s="23">
        <v>85</v>
      </c>
      <c r="H4" s="23">
        <v>470</v>
      </c>
      <c r="I4" s="23">
        <v>25</v>
      </c>
      <c r="J4" s="23">
        <v>495</v>
      </c>
      <c r="K4" s="23">
        <v>4.72</v>
      </c>
      <c r="L4" s="24">
        <v>3.93</v>
      </c>
    </row>
    <row r="5" spans="1:12">
      <c r="A5" s="50" t="s">
        <v>60</v>
      </c>
      <c r="B5" s="25">
        <f t="shared" ref="B5:G5" si="0">B4/$H4*100</f>
        <v>7.2340425531914887</v>
      </c>
      <c r="C5" s="25">
        <f t="shared" si="0"/>
        <v>13.191489361702127</v>
      </c>
      <c r="D5" s="25">
        <f t="shared" si="0"/>
        <v>24.893617021276597</v>
      </c>
      <c r="E5" s="25">
        <f t="shared" si="0"/>
        <v>23.404255319148938</v>
      </c>
      <c r="F5" s="25">
        <f t="shared" si="0"/>
        <v>13.191489361702127</v>
      </c>
      <c r="G5" s="25">
        <f t="shared" si="0"/>
        <v>18.085106382978726</v>
      </c>
      <c r="H5" s="25">
        <f>H4/$H4*100</f>
        <v>100</v>
      </c>
      <c r="I5" s="23"/>
      <c r="J5" s="23"/>
      <c r="K5" s="23"/>
      <c r="L5" s="24"/>
    </row>
    <row r="6" spans="1:12">
      <c r="A6" s="23" t="s">
        <v>126</v>
      </c>
      <c r="B6" s="23">
        <v>93</v>
      </c>
      <c r="C6" s="23">
        <v>132</v>
      </c>
      <c r="D6" s="23">
        <v>232</v>
      </c>
      <c r="E6" s="23">
        <v>124</v>
      </c>
      <c r="F6" s="23">
        <v>49</v>
      </c>
      <c r="G6" s="23">
        <v>24</v>
      </c>
      <c r="H6" s="23">
        <v>654</v>
      </c>
      <c r="I6" s="23">
        <v>18</v>
      </c>
      <c r="J6" s="23">
        <v>672</v>
      </c>
      <c r="K6" s="23">
        <v>2.74</v>
      </c>
      <c r="L6" s="24">
        <v>2.23</v>
      </c>
    </row>
    <row r="7" spans="1:12">
      <c r="A7" s="50" t="s">
        <v>60</v>
      </c>
      <c r="B7" s="25">
        <f t="shared" ref="B7:G7" si="1">B6/$H6*100</f>
        <v>14.220183486238533</v>
      </c>
      <c r="C7" s="25">
        <f t="shared" si="1"/>
        <v>20.183486238532112</v>
      </c>
      <c r="D7" s="25">
        <f t="shared" si="1"/>
        <v>35.474006116207953</v>
      </c>
      <c r="E7" s="25">
        <f t="shared" si="1"/>
        <v>18.960244648318042</v>
      </c>
      <c r="F7" s="25">
        <f t="shared" si="1"/>
        <v>7.4923547400611623</v>
      </c>
      <c r="G7" s="25">
        <f t="shared" si="1"/>
        <v>3.669724770642202</v>
      </c>
      <c r="H7" s="25">
        <f>H6/$H6*100</f>
        <v>100</v>
      </c>
      <c r="I7" s="23"/>
      <c r="J7" s="23"/>
      <c r="K7" s="23"/>
      <c r="L7" s="24"/>
    </row>
    <row r="8" spans="1:12">
      <c r="A8" s="23" t="s">
        <v>127</v>
      </c>
      <c r="B8" s="23">
        <v>252</v>
      </c>
      <c r="C8" s="23">
        <v>259</v>
      </c>
      <c r="D8" s="23">
        <v>296</v>
      </c>
      <c r="E8" s="23">
        <v>120</v>
      </c>
      <c r="F8" s="23">
        <v>38</v>
      </c>
      <c r="G8" s="23">
        <v>22</v>
      </c>
      <c r="H8" s="23">
        <v>987</v>
      </c>
      <c r="I8" s="23">
        <v>31</v>
      </c>
      <c r="J8" s="23">
        <v>1018</v>
      </c>
      <c r="K8" s="23">
        <v>2.0099999999999998</v>
      </c>
      <c r="L8" s="24">
        <v>2.2000000000000002</v>
      </c>
    </row>
    <row r="9" spans="1:12">
      <c r="A9" s="50" t="s">
        <v>60</v>
      </c>
      <c r="B9" s="25">
        <f t="shared" ref="B9:G9" si="2">B8/$H8*100</f>
        <v>25.531914893617021</v>
      </c>
      <c r="C9" s="25">
        <f t="shared" si="2"/>
        <v>26.24113475177305</v>
      </c>
      <c r="D9" s="25">
        <f t="shared" si="2"/>
        <v>29.989868287740627</v>
      </c>
      <c r="E9" s="25">
        <f t="shared" si="2"/>
        <v>12.158054711246201</v>
      </c>
      <c r="F9" s="25">
        <f t="shared" si="2"/>
        <v>3.850050658561297</v>
      </c>
      <c r="G9" s="25">
        <f t="shared" si="2"/>
        <v>2.2289766970618032</v>
      </c>
      <c r="H9" s="25">
        <f>H8/$H8*100</f>
        <v>100</v>
      </c>
      <c r="I9" s="23"/>
      <c r="J9" s="23"/>
      <c r="K9" s="23"/>
      <c r="L9" s="24"/>
    </row>
    <row r="10" spans="1:12">
      <c r="A10" s="23" t="s">
        <v>128</v>
      </c>
      <c r="B10" s="23">
        <v>337</v>
      </c>
      <c r="C10" s="23">
        <v>221</v>
      </c>
      <c r="D10" s="23">
        <v>241</v>
      </c>
      <c r="E10" s="23">
        <v>82</v>
      </c>
      <c r="F10" s="23">
        <v>23</v>
      </c>
      <c r="G10" s="23">
        <v>16</v>
      </c>
      <c r="H10" s="23">
        <v>920</v>
      </c>
      <c r="I10" s="23">
        <v>18</v>
      </c>
      <c r="J10" s="23">
        <v>938</v>
      </c>
      <c r="K10" s="23">
        <v>1.59</v>
      </c>
      <c r="L10" s="24">
        <v>2.0099999999999998</v>
      </c>
    </row>
    <row r="11" spans="1:12">
      <c r="A11" s="50" t="s">
        <v>60</v>
      </c>
      <c r="B11" s="25">
        <f t="shared" ref="B11:G11" si="3">B10/$H10*100</f>
        <v>36.630434782608695</v>
      </c>
      <c r="C11" s="25">
        <f t="shared" si="3"/>
        <v>24.021739130434781</v>
      </c>
      <c r="D11" s="25">
        <f t="shared" si="3"/>
        <v>26.195652173913043</v>
      </c>
      <c r="E11" s="25">
        <f t="shared" si="3"/>
        <v>8.9130434782608692</v>
      </c>
      <c r="F11" s="25">
        <f t="shared" si="3"/>
        <v>2.5</v>
      </c>
      <c r="G11" s="25">
        <f t="shared" si="3"/>
        <v>1.7391304347826086</v>
      </c>
      <c r="H11" s="25">
        <f>H10/$H10*100</f>
        <v>100</v>
      </c>
      <c r="I11" s="23"/>
      <c r="J11" s="23"/>
      <c r="K11" s="23"/>
      <c r="L11" s="24"/>
    </row>
    <row r="12" spans="1:12">
      <c r="A12" s="23" t="s">
        <v>129</v>
      </c>
      <c r="B12" s="23">
        <v>166</v>
      </c>
      <c r="C12" s="23">
        <v>111</v>
      </c>
      <c r="D12" s="23">
        <v>104</v>
      </c>
      <c r="E12" s="23">
        <v>40</v>
      </c>
      <c r="F12" s="23">
        <v>12</v>
      </c>
      <c r="G12" s="23">
        <v>2</v>
      </c>
      <c r="H12" s="23">
        <v>435</v>
      </c>
      <c r="I12" s="23">
        <v>9</v>
      </c>
      <c r="J12" s="23">
        <v>444</v>
      </c>
      <c r="K12" s="23">
        <v>1.47</v>
      </c>
      <c r="L12" s="24">
        <v>1.8</v>
      </c>
    </row>
    <row r="13" spans="1:12">
      <c r="A13" s="50" t="s">
        <v>60</v>
      </c>
      <c r="B13" s="25">
        <f t="shared" ref="B13:G13" si="4">B12/$H12*100</f>
        <v>38.160919540229884</v>
      </c>
      <c r="C13" s="25">
        <f t="shared" si="4"/>
        <v>25.517241379310345</v>
      </c>
      <c r="D13" s="25">
        <f t="shared" si="4"/>
        <v>23.908045977011493</v>
      </c>
      <c r="E13" s="25">
        <f t="shared" si="4"/>
        <v>9.1954022988505741</v>
      </c>
      <c r="F13" s="25">
        <f t="shared" si="4"/>
        <v>2.7586206896551726</v>
      </c>
      <c r="G13" s="25">
        <f t="shared" si="4"/>
        <v>0.45977011494252873</v>
      </c>
      <c r="H13" s="25">
        <f>H12/$H12*100</f>
        <v>100</v>
      </c>
      <c r="I13" s="23"/>
      <c r="J13" s="23"/>
      <c r="K13" s="23"/>
      <c r="L13" s="24"/>
    </row>
    <row r="14" spans="1:12">
      <c r="A14" s="23" t="s">
        <v>130</v>
      </c>
      <c r="B14" s="23">
        <v>123</v>
      </c>
      <c r="C14" s="23">
        <v>74</v>
      </c>
      <c r="D14" s="23">
        <v>57</v>
      </c>
      <c r="E14" s="23">
        <v>24</v>
      </c>
      <c r="F14" s="23">
        <v>7</v>
      </c>
      <c r="G14" s="23">
        <v>5</v>
      </c>
      <c r="H14" s="23">
        <v>290</v>
      </c>
      <c r="I14" s="23">
        <v>6</v>
      </c>
      <c r="J14" s="23">
        <v>296</v>
      </c>
      <c r="K14" s="23">
        <v>1.38</v>
      </c>
      <c r="L14" s="24">
        <v>1.89</v>
      </c>
    </row>
    <row r="15" spans="1:12">
      <c r="A15" s="50" t="s">
        <v>60</v>
      </c>
      <c r="B15" s="25">
        <f t="shared" ref="B15:G15" si="5">B14/$H14*100</f>
        <v>42.413793103448278</v>
      </c>
      <c r="C15" s="25">
        <f t="shared" si="5"/>
        <v>25.517241379310345</v>
      </c>
      <c r="D15" s="25">
        <f t="shared" si="5"/>
        <v>19.655172413793103</v>
      </c>
      <c r="E15" s="25">
        <f t="shared" si="5"/>
        <v>8.2758620689655178</v>
      </c>
      <c r="F15" s="25">
        <f t="shared" si="5"/>
        <v>2.4137931034482758</v>
      </c>
      <c r="G15" s="25">
        <f t="shared" si="5"/>
        <v>1.7241379310344827</v>
      </c>
      <c r="H15" s="25">
        <f>H14/$H14*100</f>
        <v>100</v>
      </c>
      <c r="I15" s="23"/>
      <c r="J15" s="23"/>
      <c r="K15" s="23"/>
      <c r="L15" s="24"/>
    </row>
    <row r="16" spans="1:12">
      <c r="A16" s="26" t="s">
        <v>13</v>
      </c>
      <c r="B16" s="26">
        <v>1005</v>
      </c>
      <c r="C16" s="26">
        <v>859</v>
      </c>
      <c r="D16" s="26">
        <v>1047</v>
      </c>
      <c r="E16" s="26">
        <v>500</v>
      </c>
      <c r="F16" s="26">
        <v>191</v>
      </c>
      <c r="G16" s="26">
        <v>154</v>
      </c>
      <c r="H16" s="26">
        <v>3756</v>
      </c>
      <c r="I16" s="26">
        <v>107</v>
      </c>
      <c r="J16" s="26">
        <v>3863</v>
      </c>
      <c r="K16" s="26">
        <v>2.2599999999999998</v>
      </c>
      <c r="L16" s="27">
        <v>2.6</v>
      </c>
    </row>
    <row r="17" spans="1:12">
      <c r="A17" s="50" t="s">
        <v>60</v>
      </c>
      <c r="B17" s="25">
        <f t="shared" ref="B17:G17" si="6">B16/$H16*100</f>
        <v>26.757188498402556</v>
      </c>
      <c r="C17" s="25">
        <f t="shared" si="6"/>
        <v>22.870074547390843</v>
      </c>
      <c r="D17" s="25">
        <f t="shared" si="6"/>
        <v>27.875399361022364</v>
      </c>
      <c r="E17" s="25">
        <f t="shared" si="6"/>
        <v>13.312034078807242</v>
      </c>
      <c r="F17" s="25">
        <f t="shared" si="6"/>
        <v>5.085197018104366</v>
      </c>
      <c r="G17" s="25">
        <f t="shared" si="6"/>
        <v>4.1001064962726304</v>
      </c>
      <c r="H17" s="25">
        <f>H16/$H16*100</f>
        <v>100</v>
      </c>
      <c r="I17" s="23"/>
      <c r="J17" s="23"/>
      <c r="K17" s="23"/>
      <c r="L17" s="24"/>
    </row>
    <row r="18" spans="1:12" ht="27">
      <c r="A18" s="79" t="s">
        <v>14</v>
      </c>
      <c r="B18" s="26">
        <v>321</v>
      </c>
      <c r="C18" s="26">
        <v>208</v>
      </c>
      <c r="D18" s="26">
        <v>222</v>
      </c>
      <c r="E18" s="26">
        <v>105</v>
      </c>
      <c r="F18" s="26">
        <v>45</v>
      </c>
      <c r="G18" s="26">
        <v>55</v>
      </c>
      <c r="H18" s="26">
        <v>956</v>
      </c>
      <c r="I18" s="26">
        <v>2285</v>
      </c>
      <c r="J18" s="26">
        <v>3241</v>
      </c>
      <c r="K18" s="26">
        <v>2.19</v>
      </c>
      <c r="L18" s="27">
        <v>2.88</v>
      </c>
    </row>
    <row r="19" spans="1:12">
      <c r="A19" s="50" t="s">
        <v>60</v>
      </c>
      <c r="B19" s="25">
        <f t="shared" ref="B19:G19" si="7">B18/$H18*100</f>
        <v>33.577405857740587</v>
      </c>
      <c r="C19" s="25">
        <f t="shared" si="7"/>
        <v>21.75732217573222</v>
      </c>
      <c r="D19" s="25">
        <f t="shared" si="7"/>
        <v>23.221757322175733</v>
      </c>
      <c r="E19" s="25">
        <f t="shared" si="7"/>
        <v>10.98326359832636</v>
      </c>
      <c r="F19" s="25">
        <f t="shared" si="7"/>
        <v>4.7071129707112966</v>
      </c>
      <c r="G19" s="25">
        <f t="shared" si="7"/>
        <v>5.7531380753138075</v>
      </c>
      <c r="H19" s="25">
        <f>H18/$H18*100</f>
        <v>100</v>
      </c>
      <c r="I19" s="23"/>
      <c r="J19" s="23"/>
      <c r="K19" s="23"/>
      <c r="L19" s="24"/>
    </row>
    <row r="20" spans="1:12">
      <c r="A20" s="26" t="s">
        <v>15</v>
      </c>
      <c r="B20" s="26">
        <v>1326</v>
      </c>
      <c r="C20" s="26">
        <v>1067</v>
      </c>
      <c r="D20" s="26">
        <v>1269</v>
      </c>
      <c r="E20" s="26">
        <v>605</v>
      </c>
      <c r="F20" s="26">
        <v>236</v>
      </c>
      <c r="G20" s="26">
        <v>209</v>
      </c>
      <c r="H20" s="26">
        <v>4712</v>
      </c>
      <c r="I20" s="26">
        <v>2392</v>
      </c>
      <c r="J20" s="26">
        <v>7104</v>
      </c>
      <c r="K20" s="26">
        <v>2.25</v>
      </c>
      <c r="L20" s="27">
        <v>2.66</v>
      </c>
    </row>
    <row r="21" spans="1:12">
      <c r="A21" s="50" t="s">
        <v>60</v>
      </c>
      <c r="B21" s="25">
        <f t="shared" ref="B21:G21" si="8">B20/$H20*100</f>
        <v>28.140916808149406</v>
      </c>
      <c r="C21" s="25">
        <f t="shared" si="8"/>
        <v>22.644312393887947</v>
      </c>
      <c r="D21" s="25">
        <f t="shared" si="8"/>
        <v>26.931239388794566</v>
      </c>
      <c r="E21" s="25">
        <f t="shared" si="8"/>
        <v>12.83955857385399</v>
      </c>
      <c r="F21" s="25">
        <f t="shared" si="8"/>
        <v>5.0084889643463502</v>
      </c>
      <c r="G21" s="25">
        <f t="shared" si="8"/>
        <v>4.435483870967742</v>
      </c>
      <c r="H21" s="25">
        <f>H20/$H20*100</f>
        <v>100</v>
      </c>
      <c r="I21" s="23"/>
      <c r="J21" s="23"/>
      <c r="K21" s="23"/>
      <c r="L21" s="24"/>
    </row>
    <row r="22" spans="1:12">
      <c r="A22" s="26" t="s">
        <v>24</v>
      </c>
      <c r="B22" s="26">
        <v>950.45</v>
      </c>
      <c r="C22" s="26">
        <v>797.06</v>
      </c>
      <c r="D22" s="26">
        <v>669.32</v>
      </c>
      <c r="E22" s="26">
        <v>545.45000000000005</v>
      </c>
      <c r="F22" s="26">
        <v>432.99</v>
      </c>
      <c r="G22" s="26">
        <v>294.81</v>
      </c>
      <c r="H22" s="26">
        <v>729.89</v>
      </c>
      <c r="I22" s="26">
        <v>565.37</v>
      </c>
      <c r="J22" s="26">
        <v>725.34</v>
      </c>
      <c r="K22" s="26"/>
      <c r="L22" s="27"/>
    </row>
    <row r="23" spans="1:12">
      <c r="A23" s="30" t="s">
        <v>25</v>
      </c>
      <c r="B23" s="30">
        <v>547.26</v>
      </c>
      <c r="C23" s="30">
        <v>555</v>
      </c>
      <c r="D23" s="30">
        <v>533.21</v>
      </c>
      <c r="E23" s="30">
        <v>527.79999999999995</v>
      </c>
      <c r="F23" s="30">
        <v>490.75</v>
      </c>
      <c r="G23" s="30">
        <v>461.98</v>
      </c>
      <c r="H23" s="30">
        <v>565.16</v>
      </c>
      <c r="I23" s="30">
        <v>549.19000000000005</v>
      </c>
      <c r="J23" s="30">
        <v>565.29999999999995</v>
      </c>
      <c r="K23" s="30"/>
      <c r="L23" s="80"/>
    </row>
    <row r="24" spans="1:12">
      <c r="A24" t="s">
        <v>68</v>
      </c>
    </row>
    <row r="25" spans="1:12">
      <c r="A25" t="s">
        <v>269</v>
      </c>
    </row>
    <row r="26" spans="1:12">
      <c r="A26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"/>
    </sheetView>
  </sheetViews>
  <sheetFormatPr defaultRowHeight="13.5"/>
  <cols>
    <col min="1" max="16384" width="9" style="2"/>
  </cols>
  <sheetData>
    <row r="2" spans="1:7">
      <c r="A2" s="1" t="s">
        <v>131</v>
      </c>
      <c r="C2" s="86"/>
      <c r="D2" s="86"/>
      <c r="E2" s="86"/>
      <c r="F2" s="86"/>
      <c r="G2" s="86"/>
    </row>
    <row r="3" spans="1:7">
      <c r="A3" s="65"/>
      <c r="B3" s="65"/>
      <c r="C3" s="20" t="s">
        <v>70</v>
      </c>
      <c r="D3" s="20" t="s">
        <v>71</v>
      </c>
      <c r="E3" s="20" t="s">
        <v>72</v>
      </c>
      <c r="F3" s="20" t="s">
        <v>73</v>
      </c>
      <c r="G3" s="20" t="s">
        <v>63</v>
      </c>
    </row>
    <row r="4" spans="1:7">
      <c r="A4" s="168" t="s">
        <v>74</v>
      </c>
      <c r="B4" s="20" t="s">
        <v>75</v>
      </c>
      <c r="C4" s="30">
        <v>0.69</v>
      </c>
      <c r="D4" s="30">
        <v>0.61</v>
      </c>
      <c r="E4" s="30">
        <v>0.69</v>
      </c>
      <c r="F4" s="30">
        <v>0.75</v>
      </c>
      <c r="G4" s="30">
        <v>0.68</v>
      </c>
    </row>
    <row r="5" spans="1:7">
      <c r="A5" s="168"/>
      <c r="B5" s="20" t="s">
        <v>67</v>
      </c>
      <c r="C5" s="30">
        <v>0.72</v>
      </c>
      <c r="D5" s="30">
        <v>0.54</v>
      </c>
      <c r="E5" s="30">
        <v>0.56999999999999995</v>
      </c>
      <c r="F5" s="30">
        <v>0.6</v>
      </c>
      <c r="G5" s="30">
        <v>0.57999999999999996</v>
      </c>
    </row>
    <row r="6" spans="1:7">
      <c r="A6" s="168" t="s">
        <v>76</v>
      </c>
      <c r="B6" s="20" t="s">
        <v>76</v>
      </c>
      <c r="C6" s="30">
        <v>0.61</v>
      </c>
      <c r="D6" s="30">
        <v>0.64</v>
      </c>
      <c r="E6" s="30">
        <v>0.64</v>
      </c>
      <c r="F6" s="30">
        <v>0.65</v>
      </c>
      <c r="G6" s="30">
        <v>0.64</v>
      </c>
    </row>
    <row r="7" spans="1:7">
      <c r="A7" s="168"/>
      <c r="B7" s="20" t="s">
        <v>75</v>
      </c>
      <c r="C7" s="30">
        <v>0.71</v>
      </c>
      <c r="D7" s="30">
        <v>0.66</v>
      </c>
      <c r="E7" s="30">
        <v>0.67</v>
      </c>
      <c r="F7" s="30">
        <v>0.51</v>
      </c>
      <c r="G7" s="30">
        <v>0.64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6"/>
  <sheetViews>
    <sheetView workbookViewId="0">
      <selection activeCell="A2" sqref="A2"/>
    </sheetView>
  </sheetViews>
  <sheetFormatPr defaultRowHeight="13.5"/>
  <cols>
    <col min="1" max="1" width="14.125" style="2" customWidth="1"/>
    <col min="2" max="8" width="9" style="2"/>
    <col min="9" max="9" width="10.5" style="2" customWidth="1"/>
    <col min="10" max="16384" width="9" style="2"/>
  </cols>
  <sheetData>
    <row r="2" spans="1:12">
      <c r="A2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>
      <c r="A3" s="20" t="s">
        <v>133</v>
      </c>
      <c r="B3" s="20" t="s">
        <v>79</v>
      </c>
      <c r="C3" s="20" t="s">
        <v>80</v>
      </c>
      <c r="D3" s="20" t="s">
        <v>81</v>
      </c>
      <c r="E3" s="20" t="s">
        <v>82</v>
      </c>
      <c r="F3" s="20" t="s">
        <v>83</v>
      </c>
      <c r="G3" s="20" t="s">
        <v>84</v>
      </c>
      <c r="H3" s="56" t="s">
        <v>64</v>
      </c>
      <c r="I3" s="57" t="s">
        <v>65</v>
      </c>
      <c r="J3" s="58" t="s">
        <v>15</v>
      </c>
      <c r="K3" s="57" t="s">
        <v>66</v>
      </c>
      <c r="L3" s="59" t="s">
        <v>67</v>
      </c>
    </row>
    <row r="4" spans="1:12">
      <c r="A4" s="23" t="s">
        <v>134</v>
      </c>
      <c r="B4" s="23">
        <v>64</v>
      </c>
      <c r="C4" s="23">
        <v>121</v>
      </c>
      <c r="D4" s="23">
        <v>196</v>
      </c>
      <c r="E4" s="23">
        <v>121</v>
      </c>
      <c r="F4" s="23">
        <v>59</v>
      </c>
      <c r="G4" s="23">
        <v>42</v>
      </c>
      <c r="H4" s="23">
        <v>603</v>
      </c>
      <c r="I4" s="23">
        <v>31</v>
      </c>
      <c r="J4" s="23">
        <v>634</v>
      </c>
      <c r="K4" s="23">
        <v>3.25</v>
      </c>
      <c r="L4" s="24">
        <v>2.8</v>
      </c>
    </row>
    <row r="5" spans="1:12">
      <c r="A5" s="50" t="s">
        <v>60</v>
      </c>
      <c r="B5" s="25">
        <f t="shared" ref="B5:G5" si="0">B4/$H4*100</f>
        <v>10.613598673300165</v>
      </c>
      <c r="C5" s="25">
        <f t="shared" si="0"/>
        <v>20.066334991708125</v>
      </c>
      <c r="D5" s="25">
        <f t="shared" si="0"/>
        <v>32.504145936981757</v>
      </c>
      <c r="E5" s="25">
        <f t="shared" si="0"/>
        <v>20.066334991708125</v>
      </c>
      <c r="F5" s="25">
        <f t="shared" si="0"/>
        <v>9.7844112769485907</v>
      </c>
      <c r="G5" s="25">
        <f t="shared" si="0"/>
        <v>6.9651741293532341</v>
      </c>
      <c r="H5" s="25">
        <f>H4/$H4*100</f>
        <v>100</v>
      </c>
      <c r="I5" s="23"/>
      <c r="J5" s="23"/>
      <c r="K5" s="23"/>
      <c r="L5" s="24"/>
    </row>
    <row r="6" spans="1:12">
      <c r="A6" s="23" t="s">
        <v>136</v>
      </c>
      <c r="B6" s="23">
        <v>108</v>
      </c>
      <c r="C6" s="23">
        <v>126</v>
      </c>
      <c r="D6" s="23">
        <v>156</v>
      </c>
      <c r="E6" s="23">
        <v>43</v>
      </c>
      <c r="F6" s="23">
        <v>12</v>
      </c>
      <c r="G6" s="23">
        <v>4</v>
      </c>
      <c r="H6" s="23">
        <v>449</v>
      </c>
      <c r="I6" s="23">
        <v>15</v>
      </c>
      <c r="J6" s="23">
        <v>464</v>
      </c>
      <c r="K6" s="23">
        <v>1.8</v>
      </c>
      <c r="L6" s="24">
        <v>1.74</v>
      </c>
    </row>
    <row r="7" spans="1:12">
      <c r="A7" s="50" t="s">
        <v>60</v>
      </c>
      <c r="B7" s="25">
        <f t="shared" ref="B7:G7" si="1">B6/$H6*100</f>
        <v>24.053452115812917</v>
      </c>
      <c r="C7" s="25">
        <f t="shared" si="1"/>
        <v>28.06236080178174</v>
      </c>
      <c r="D7" s="25">
        <f t="shared" si="1"/>
        <v>34.743875278396438</v>
      </c>
      <c r="E7" s="25">
        <f t="shared" si="1"/>
        <v>9.5768374164810695</v>
      </c>
      <c r="F7" s="25">
        <f t="shared" si="1"/>
        <v>2.6726057906458798</v>
      </c>
      <c r="G7" s="25">
        <f t="shared" si="1"/>
        <v>0.89086859688195985</v>
      </c>
      <c r="H7" s="25">
        <f>H6/$H6*100</f>
        <v>100</v>
      </c>
      <c r="I7" s="23"/>
      <c r="J7" s="23"/>
      <c r="K7" s="23"/>
      <c r="L7" s="24"/>
    </row>
    <row r="8" spans="1:12">
      <c r="A8" s="23" t="s">
        <v>138</v>
      </c>
      <c r="B8" s="23">
        <v>108</v>
      </c>
      <c r="C8" s="23">
        <v>86</v>
      </c>
      <c r="D8" s="23">
        <v>94</v>
      </c>
      <c r="E8" s="23">
        <v>29</v>
      </c>
      <c r="F8" s="23">
        <v>6</v>
      </c>
      <c r="G8" s="23"/>
      <c r="H8" s="23">
        <v>323</v>
      </c>
      <c r="I8" s="23">
        <v>5</v>
      </c>
      <c r="J8" s="23">
        <v>328</v>
      </c>
      <c r="K8" s="23">
        <v>1.48</v>
      </c>
      <c r="L8" s="24">
        <v>1.54</v>
      </c>
    </row>
    <row r="9" spans="1:12">
      <c r="A9" s="50" t="s">
        <v>60</v>
      </c>
      <c r="B9" s="25">
        <f t="shared" ref="B9:F9" si="2">B8/$H8*100</f>
        <v>33.436532507739933</v>
      </c>
      <c r="C9" s="25">
        <f t="shared" si="2"/>
        <v>26.625386996904027</v>
      </c>
      <c r="D9" s="25">
        <f t="shared" si="2"/>
        <v>29.102167182662537</v>
      </c>
      <c r="E9" s="25">
        <f t="shared" si="2"/>
        <v>8.9783281733746119</v>
      </c>
      <c r="F9" s="25">
        <f t="shared" si="2"/>
        <v>1.8575851393188854</v>
      </c>
      <c r="G9" s="25"/>
      <c r="H9" s="25">
        <f>H8/$H8*100</f>
        <v>100</v>
      </c>
      <c r="I9" s="23"/>
      <c r="J9" s="23"/>
      <c r="K9" s="23"/>
      <c r="L9" s="24"/>
    </row>
    <row r="10" spans="1:12">
      <c r="A10" s="23" t="s">
        <v>140</v>
      </c>
      <c r="B10" s="23">
        <v>51</v>
      </c>
      <c r="C10" s="23">
        <v>56</v>
      </c>
      <c r="D10" s="23">
        <v>33</v>
      </c>
      <c r="E10" s="23">
        <v>14</v>
      </c>
      <c r="F10" s="23">
        <v>2</v>
      </c>
      <c r="G10" s="23"/>
      <c r="H10" s="23">
        <v>156</v>
      </c>
      <c r="I10" s="23">
        <v>2</v>
      </c>
      <c r="J10" s="23">
        <v>158</v>
      </c>
      <c r="K10" s="23">
        <v>1.33</v>
      </c>
      <c r="L10" s="24">
        <v>1.46</v>
      </c>
    </row>
    <row r="11" spans="1:12">
      <c r="A11" s="50" t="s">
        <v>60</v>
      </c>
      <c r="B11" s="25">
        <f t="shared" ref="B11:F11" si="3">B10/$H10*100</f>
        <v>32.692307692307693</v>
      </c>
      <c r="C11" s="25">
        <f t="shared" si="3"/>
        <v>35.897435897435898</v>
      </c>
      <c r="D11" s="25">
        <f t="shared" si="3"/>
        <v>21.153846153846153</v>
      </c>
      <c r="E11" s="25">
        <f t="shared" si="3"/>
        <v>8.9743589743589745</v>
      </c>
      <c r="F11" s="25">
        <f t="shared" si="3"/>
        <v>1.2820512820512819</v>
      </c>
      <c r="G11" s="25"/>
      <c r="H11" s="25">
        <f>H10/$H10*100</f>
        <v>100</v>
      </c>
      <c r="I11" s="23"/>
      <c r="J11" s="23"/>
      <c r="K11" s="23"/>
      <c r="L11" s="24"/>
    </row>
    <row r="12" spans="1:12">
      <c r="A12" s="23" t="s">
        <v>142</v>
      </c>
      <c r="B12" s="23">
        <v>31</v>
      </c>
      <c r="C12" s="23">
        <v>19</v>
      </c>
      <c r="D12" s="23">
        <v>24</v>
      </c>
      <c r="E12" s="23">
        <v>10</v>
      </c>
      <c r="F12" s="23">
        <v>4</v>
      </c>
      <c r="G12" s="23"/>
      <c r="H12" s="23">
        <v>88</v>
      </c>
      <c r="I12" s="23">
        <v>5</v>
      </c>
      <c r="J12" s="23">
        <v>93</v>
      </c>
      <c r="K12" s="23">
        <v>1.64</v>
      </c>
      <c r="L12" s="24">
        <v>1.78</v>
      </c>
    </row>
    <row r="13" spans="1:12">
      <c r="A13" s="50" t="s">
        <v>60</v>
      </c>
      <c r="B13" s="25">
        <f t="shared" ref="B13:F13" si="4">B12/$H12*100</f>
        <v>35.227272727272727</v>
      </c>
      <c r="C13" s="25">
        <f t="shared" si="4"/>
        <v>21.59090909090909</v>
      </c>
      <c r="D13" s="25">
        <f t="shared" si="4"/>
        <v>27.27272727272727</v>
      </c>
      <c r="E13" s="25">
        <f t="shared" si="4"/>
        <v>11.363636363636363</v>
      </c>
      <c r="F13" s="25">
        <f t="shared" si="4"/>
        <v>4.5454545454545459</v>
      </c>
      <c r="G13" s="25"/>
      <c r="H13" s="25">
        <f>H12/$H12*100</f>
        <v>100</v>
      </c>
      <c r="I13" s="23"/>
      <c r="J13" s="23"/>
      <c r="K13" s="23"/>
      <c r="L13" s="24"/>
    </row>
    <row r="14" spans="1:12">
      <c r="A14" s="23" t="s">
        <v>144</v>
      </c>
      <c r="B14" s="23">
        <v>21</v>
      </c>
      <c r="C14" s="23">
        <v>12</v>
      </c>
      <c r="D14" s="23">
        <v>15</v>
      </c>
      <c r="E14" s="23">
        <v>7</v>
      </c>
      <c r="F14" s="23">
        <v>3</v>
      </c>
      <c r="G14" s="23">
        <v>1</v>
      </c>
      <c r="H14" s="23">
        <v>59</v>
      </c>
      <c r="I14" s="23">
        <v>1</v>
      </c>
      <c r="J14" s="23">
        <v>60</v>
      </c>
      <c r="K14" s="23">
        <v>1.88</v>
      </c>
      <c r="L14" s="24">
        <v>2.31</v>
      </c>
    </row>
    <row r="15" spans="1:12">
      <c r="A15" s="50" t="s">
        <v>60</v>
      </c>
      <c r="B15" s="25">
        <f t="shared" ref="B15:G15" si="5">B14/$H14*100</f>
        <v>35.593220338983052</v>
      </c>
      <c r="C15" s="25">
        <f t="shared" si="5"/>
        <v>20.33898305084746</v>
      </c>
      <c r="D15" s="25">
        <f t="shared" si="5"/>
        <v>25.423728813559322</v>
      </c>
      <c r="E15" s="25">
        <f t="shared" si="5"/>
        <v>11.864406779661017</v>
      </c>
      <c r="F15" s="25">
        <f t="shared" si="5"/>
        <v>5.0847457627118651</v>
      </c>
      <c r="G15" s="25">
        <f t="shared" si="5"/>
        <v>1.6949152542372881</v>
      </c>
      <c r="H15" s="25">
        <f>H14/$H14*100</f>
        <v>100</v>
      </c>
      <c r="I15" s="23"/>
      <c r="J15" s="23"/>
      <c r="K15" s="23"/>
      <c r="L15" s="24"/>
    </row>
    <row r="16" spans="1:12">
      <c r="A16" s="26" t="s">
        <v>13</v>
      </c>
      <c r="B16" s="26">
        <v>383</v>
      </c>
      <c r="C16" s="26">
        <v>420</v>
      </c>
      <c r="D16" s="26">
        <v>518</v>
      </c>
      <c r="E16" s="26">
        <v>224</v>
      </c>
      <c r="F16" s="26">
        <v>86</v>
      </c>
      <c r="G16" s="26">
        <v>47</v>
      </c>
      <c r="H16" s="26">
        <v>1678</v>
      </c>
      <c r="I16" s="26">
        <v>59</v>
      </c>
      <c r="J16" s="26">
        <v>1737</v>
      </c>
      <c r="K16" s="26">
        <v>2.21</v>
      </c>
      <c r="L16" s="27">
        <v>2.29</v>
      </c>
    </row>
    <row r="17" spans="1:12">
      <c r="A17" s="50" t="s">
        <v>60</v>
      </c>
      <c r="B17" s="25">
        <f t="shared" ref="B17:G17" si="6">B16/$H16*100</f>
        <v>22.824791418355183</v>
      </c>
      <c r="C17" s="25">
        <f t="shared" si="6"/>
        <v>25.029797377830754</v>
      </c>
      <c r="D17" s="25">
        <f t="shared" si="6"/>
        <v>30.870083432657925</v>
      </c>
      <c r="E17" s="25">
        <f t="shared" si="6"/>
        <v>13.349225268176401</v>
      </c>
      <c r="F17" s="25">
        <f t="shared" si="6"/>
        <v>5.1251489868891538</v>
      </c>
      <c r="G17" s="25">
        <f t="shared" si="6"/>
        <v>2.8009535160905839</v>
      </c>
      <c r="H17" s="25">
        <f>H16/$H16*100</f>
        <v>100</v>
      </c>
      <c r="I17" s="23"/>
      <c r="J17" s="23"/>
      <c r="K17" s="23"/>
      <c r="L17" s="24"/>
    </row>
    <row r="18" spans="1:12" ht="27">
      <c r="A18" s="79" t="s">
        <v>14</v>
      </c>
      <c r="B18" s="26">
        <v>943</v>
      </c>
      <c r="C18" s="26">
        <v>647</v>
      </c>
      <c r="D18" s="26">
        <v>751</v>
      </c>
      <c r="E18" s="26">
        <v>381</v>
      </c>
      <c r="F18" s="26">
        <v>150</v>
      </c>
      <c r="G18" s="26">
        <v>162</v>
      </c>
      <c r="H18" s="26">
        <v>3034</v>
      </c>
      <c r="I18" s="26">
        <v>2333</v>
      </c>
      <c r="J18" s="26">
        <v>5367</v>
      </c>
      <c r="K18" s="26">
        <v>2.27</v>
      </c>
      <c r="L18" s="27">
        <v>2.84</v>
      </c>
    </row>
    <row r="19" spans="1:12">
      <c r="A19" s="50" t="s">
        <v>60</v>
      </c>
      <c r="B19" s="25">
        <f t="shared" ref="B19:G19" si="7">B18/$H18*100</f>
        <v>31.081081081081081</v>
      </c>
      <c r="C19" s="25">
        <f t="shared" si="7"/>
        <v>21.324983520105473</v>
      </c>
      <c r="D19" s="25">
        <f t="shared" si="7"/>
        <v>24.752801582069875</v>
      </c>
      <c r="E19" s="25">
        <f t="shared" si="7"/>
        <v>12.557679630850362</v>
      </c>
      <c r="F19" s="25">
        <f t="shared" si="7"/>
        <v>4.9439683586025049</v>
      </c>
      <c r="G19" s="25">
        <f t="shared" si="7"/>
        <v>5.3394858272907051</v>
      </c>
      <c r="H19" s="25">
        <f>H18/$H18*100</f>
        <v>100</v>
      </c>
      <c r="I19" s="23"/>
      <c r="J19" s="23"/>
      <c r="K19" s="23"/>
      <c r="L19" s="24"/>
    </row>
    <row r="20" spans="1:12">
      <c r="A20" s="26" t="s">
        <v>15</v>
      </c>
      <c r="B20" s="26">
        <v>1326</v>
      </c>
      <c r="C20" s="26">
        <v>1067</v>
      </c>
      <c r="D20" s="26">
        <v>1269</v>
      </c>
      <c r="E20" s="26">
        <v>605</v>
      </c>
      <c r="F20" s="26">
        <v>236</v>
      </c>
      <c r="G20" s="26">
        <v>209</v>
      </c>
      <c r="H20" s="26">
        <v>4712</v>
      </c>
      <c r="I20" s="26">
        <v>2392</v>
      </c>
      <c r="J20" s="26">
        <v>7104</v>
      </c>
      <c r="K20" s="26">
        <v>2.25</v>
      </c>
      <c r="L20" s="27">
        <v>2.66</v>
      </c>
    </row>
    <row r="21" spans="1:12">
      <c r="A21" s="50" t="s">
        <v>60</v>
      </c>
      <c r="B21" s="25">
        <f t="shared" ref="B21:G21" si="8">B20/$H20*100</f>
        <v>28.140916808149406</v>
      </c>
      <c r="C21" s="25">
        <f t="shared" si="8"/>
        <v>22.644312393887947</v>
      </c>
      <c r="D21" s="25">
        <f t="shared" si="8"/>
        <v>26.931239388794566</v>
      </c>
      <c r="E21" s="25">
        <f t="shared" si="8"/>
        <v>12.83955857385399</v>
      </c>
      <c r="F21" s="25">
        <f t="shared" si="8"/>
        <v>5.0084889643463502</v>
      </c>
      <c r="G21" s="25">
        <f t="shared" si="8"/>
        <v>4.435483870967742</v>
      </c>
      <c r="H21" s="25">
        <f>H20/$H20*100</f>
        <v>100</v>
      </c>
      <c r="I21" s="23"/>
      <c r="J21" s="23"/>
      <c r="K21" s="23"/>
      <c r="L21" s="24"/>
    </row>
    <row r="22" spans="1:12">
      <c r="A22" s="26" t="s">
        <v>24</v>
      </c>
      <c r="B22" s="26">
        <v>0.89</v>
      </c>
      <c r="C22" s="26">
        <v>0.72</v>
      </c>
      <c r="D22" s="26">
        <v>0.61</v>
      </c>
      <c r="E22" s="26">
        <v>0.53</v>
      </c>
      <c r="F22" s="26">
        <v>0.38</v>
      </c>
      <c r="G22" s="26">
        <v>0.12</v>
      </c>
      <c r="H22" s="26">
        <v>0.67</v>
      </c>
      <c r="I22" s="26">
        <v>0.51</v>
      </c>
      <c r="J22" s="26">
        <v>0.66</v>
      </c>
      <c r="K22" s="26"/>
      <c r="L22" s="27"/>
    </row>
    <row r="23" spans="1:12">
      <c r="A23" s="30" t="s">
        <v>25</v>
      </c>
      <c r="B23" s="30">
        <v>0.57999999999999996</v>
      </c>
      <c r="C23" s="30">
        <v>0.56999999999999995</v>
      </c>
      <c r="D23" s="30">
        <v>0.59</v>
      </c>
      <c r="E23" s="30">
        <v>0.63</v>
      </c>
      <c r="F23" s="30">
        <v>0.6</v>
      </c>
      <c r="G23" s="30">
        <v>0.34</v>
      </c>
      <c r="H23" s="30">
        <v>0.61</v>
      </c>
      <c r="I23" s="30">
        <v>0.59</v>
      </c>
      <c r="J23" s="30">
        <v>0.61</v>
      </c>
      <c r="K23" s="30"/>
      <c r="L23" s="80"/>
    </row>
    <row r="24" spans="1:12">
      <c r="A24" t="s">
        <v>68</v>
      </c>
    </row>
    <row r="25" spans="1:12">
      <c r="A25" t="s">
        <v>269</v>
      </c>
    </row>
    <row r="26" spans="1:12">
      <c r="A26" s="7" t="s">
        <v>267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"/>
    </sheetView>
  </sheetViews>
  <sheetFormatPr defaultColWidth="9" defaultRowHeight="13.5"/>
  <cols>
    <col min="1" max="16384" width="9" style="2"/>
  </cols>
  <sheetData>
    <row r="2" spans="1:7">
      <c r="A2" t="s">
        <v>145</v>
      </c>
      <c r="B2" s="1"/>
      <c r="C2" s="1"/>
      <c r="D2" s="1"/>
      <c r="E2" s="1"/>
      <c r="F2" s="1"/>
      <c r="G2" s="1"/>
    </row>
    <row r="3" spans="1:7">
      <c r="A3" s="88"/>
      <c r="B3" s="89"/>
      <c r="C3" s="20" t="s">
        <v>70</v>
      </c>
      <c r="D3" s="20" t="s">
        <v>71</v>
      </c>
      <c r="E3" s="20" t="s">
        <v>72</v>
      </c>
      <c r="F3" s="20" t="s">
        <v>73</v>
      </c>
      <c r="G3" s="90" t="s">
        <v>13</v>
      </c>
    </row>
    <row r="4" spans="1:7">
      <c r="A4" s="168" t="s">
        <v>146</v>
      </c>
      <c r="B4" s="57" t="s">
        <v>66</v>
      </c>
      <c r="C4" s="91">
        <v>650.16999999999996</v>
      </c>
      <c r="D4" s="91">
        <v>715.61</v>
      </c>
      <c r="E4" s="91">
        <v>647.04</v>
      </c>
      <c r="F4" s="91">
        <v>542.61</v>
      </c>
      <c r="G4" s="91">
        <v>641.29999999999995</v>
      </c>
    </row>
    <row r="5" spans="1:7">
      <c r="A5" s="168"/>
      <c r="B5" s="59" t="s">
        <v>67</v>
      </c>
      <c r="C5" s="91">
        <v>528.12</v>
      </c>
      <c r="D5" s="91">
        <v>567.07000000000005</v>
      </c>
      <c r="E5" s="91">
        <v>531.36</v>
      </c>
      <c r="F5" s="91">
        <v>463.11</v>
      </c>
      <c r="G5" s="91">
        <v>529.14</v>
      </c>
    </row>
    <row r="6" spans="1:7">
      <c r="A6" s="168" t="s">
        <v>147</v>
      </c>
      <c r="B6" s="57" t="s">
        <v>66</v>
      </c>
      <c r="C6" s="91">
        <v>601.27</v>
      </c>
      <c r="D6" s="91">
        <v>653.73</v>
      </c>
      <c r="E6" s="91">
        <v>653.16999999999996</v>
      </c>
      <c r="F6" s="91">
        <v>570.33000000000004</v>
      </c>
      <c r="G6" s="91">
        <v>628.36</v>
      </c>
    </row>
    <row r="7" spans="1:7">
      <c r="A7" s="168"/>
      <c r="B7" s="59" t="s">
        <v>67</v>
      </c>
      <c r="C7" s="91">
        <v>426.11</v>
      </c>
      <c r="D7" s="91">
        <v>477.54</v>
      </c>
      <c r="E7" s="91">
        <v>485.34</v>
      </c>
      <c r="F7" s="91">
        <v>511.24</v>
      </c>
      <c r="G7" s="91">
        <v>485.03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A2" sqref="A2"/>
    </sheetView>
  </sheetViews>
  <sheetFormatPr defaultColWidth="9" defaultRowHeight="13.5"/>
  <cols>
    <col min="1" max="1" width="13.375" style="2" customWidth="1"/>
    <col min="2" max="8" width="9" style="2"/>
    <col min="9" max="9" width="11.875" style="2" customWidth="1"/>
    <col min="10" max="16384" width="9" style="2"/>
  </cols>
  <sheetData>
    <row r="2" spans="1:12">
      <c r="A2" t="s">
        <v>148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>
      <c r="A3" s="21" t="s">
        <v>149</v>
      </c>
      <c r="B3" s="20" t="s">
        <v>150</v>
      </c>
      <c r="C3" s="20" t="s">
        <v>151</v>
      </c>
      <c r="D3" s="20" t="s">
        <v>152</v>
      </c>
      <c r="E3" s="20" t="s">
        <v>153</v>
      </c>
      <c r="F3" s="20" t="s">
        <v>154</v>
      </c>
      <c r="G3" s="20" t="s">
        <v>155</v>
      </c>
      <c r="H3" s="56" t="s">
        <v>156</v>
      </c>
      <c r="I3" s="57" t="s">
        <v>157</v>
      </c>
      <c r="J3" s="58" t="s">
        <v>15</v>
      </c>
      <c r="K3" s="57" t="s">
        <v>158</v>
      </c>
      <c r="L3" s="59" t="s">
        <v>159</v>
      </c>
    </row>
    <row r="4" spans="1:12">
      <c r="A4" s="23" t="s">
        <v>160</v>
      </c>
      <c r="B4" s="23">
        <v>106</v>
      </c>
      <c r="C4" s="23">
        <v>53</v>
      </c>
      <c r="D4" s="23">
        <v>50</v>
      </c>
      <c r="E4" s="23">
        <v>16</v>
      </c>
      <c r="F4" s="23">
        <v>2</v>
      </c>
      <c r="G4" s="23">
        <v>2</v>
      </c>
      <c r="H4" s="23">
        <v>229</v>
      </c>
      <c r="I4" s="23">
        <v>3</v>
      </c>
      <c r="J4" s="23">
        <v>232</v>
      </c>
      <c r="K4" s="60">
        <v>1.21</v>
      </c>
      <c r="L4" s="61">
        <v>1.66</v>
      </c>
    </row>
    <row r="5" spans="1:12">
      <c r="A5" s="50" t="s">
        <v>60</v>
      </c>
      <c r="B5" s="25">
        <f t="shared" ref="B5:G5" si="0">B4/$H4*100</f>
        <v>46.288209606986904</v>
      </c>
      <c r="C5" s="25">
        <f t="shared" si="0"/>
        <v>23.144104803493452</v>
      </c>
      <c r="D5" s="25">
        <f t="shared" si="0"/>
        <v>21.834061135371179</v>
      </c>
      <c r="E5" s="25">
        <f t="shared" si="0"/>
        <v>6.9868995633187767</v>
      </c>
      <c r="F5" s="25">
        <f t="shared" si="0"/>
        <v>0.87336244541484709</v>
      </c>
      <c r="G5" s="25">
        <f t="shared" si="0"/>
        <v>0.87336244541484709</v>
      </c>
      <c r="H5" s="25">
        <f>H4/$H4*100</f>
        <v>100</v>
      </c>
      <c r="I5" s="23"/>
      <c r="J5" s="23"/>
      <c r="K5" s="60"/>
      <c r="L5" s="61"/>
    </row>
    <row r="6" spans="1:12">
      <c r="A6" s="23" t="s">
        <v>161</v>
      </c>
      <c r="B6" s="23">
        <v>57</v>
      </c>
      <c r="C6" s="23">
        <v>34</v>
      </c>
      <c r="D6" s="23">
        <v>40</v>
      </c>
      <c r="E6" s="23">
        <v>16</v>
      </c>
      <c r="F6" s="23">
        <v>7</v>
      </c>
      <c r="G6" s="23">
        <v>4</v>
      </c>
      <c r="H6" s="23">
        <v>158</v>
      </c>
      <c r="I6" s="23">
        <v>1</v>
      </c>
      <c r="J6" s="23">
        <v>159</v>
      </c>
      <c r="K6" s="60">
        <v>1.77</v>
      </c>
      <c r="L6" s="61">
        <v>2.11</v>
      </c>
    </row>
    <row r="7" spans="1:12">
      <c r="A7" s="50" t="s">
        <v>60</v>
      </c>
      <c r="B7" s="25">
        <f t="shared" ref="B7:G7" si="1">B6/$H6*100</f>
        <v>36.075949367088604</v>
      </c>
      <c r="C7" s="25">
        <f t="shared" si="1"/>
        <v>21.518987341772153</v>
      </c>
      <c r="D7" s="25">
        <f t="shared" si="1"/>
        <v>25.316455696202532</v>
      </c>
      <c r="E7" s="25">
        <f t="shared" si="1"/>
        <v>10.126582278481013</v>
      </c>
      <c r="F7" s="25">
        <f t="shared" si="1"/>
        <v>4.4303797468354427</v>
      </c>
      <c r="G7" s="25">
        <f t="shared" si="1"/>
        <v>2.5316455696202533</v>
      </c>
      <c r="H7" s="25">
        <f>H6/$H6*100</f>
        <v>100</v>
      </c>
      <c r="I7" s="23"/>
      <c r="J7" s="23"/>
      <c r="K7" s="60"/>
      <c r="L7" s="61"/>
    </row>
    <row r="8" spans="1:12">
      <c r="A8" s="23" t="s">
        <v>162</v>
      </c>
      <c r="B8" s="23">
        <v>332</v>
      </c>
      <c r="C8" s="23">
        <v>207</v>
      </c>
      <c r="D8" s="23">
        <v>206</v>
      </c>
      <c r="E8" s="23">
        <v>80</v>
      </c>
      <c r="F8" s="23">
        <v>27</v>
      </c>
      <c r="G8" s="23">
        <v>19</v>
      </c>
      <c r="H8" s="23">
        <v>871</v>
      </c>
      <c r="I8" s="23">
        <v>11</v>
      </c>
      <c r="J8" s="23">
        <v>882</v>
      </c>
      <c r="K8" s="60">
        <v>1.66</v>
      </c>
      <c r="L8" s="61">
        <v>2.31</v>
      </c>
    </row>
    <row r="9" spans="1:12">
      <c r="A9" s="50" t="s">
        <v>60</v>
      </c>
      <c r="B9" s="25">
        <f t="shared" ref="B9:G9" si="2">B8/$H8*100</f>
        <v>38.117106773823188</v>
      </c>
      <c r="C9" s="25">
        <f t="shared" si="2"/>
        <v>23.765786452353616</v>
      </c>
      <c r="D9" s="25">
        <f t="shared" si="2"/>
        <v>23.650975889781861</v>
      </c>
      <c r="E9" s="25">
        <f t="shared" si="2"/>
        <v>9.1848450057405291</v>
      </c>
      <c r="F9" s="25">
        <f t="shared" si="2"/>
        <v>3.0998851894374284</v>
      </c>
      <c r="G9" s="25">
        <f t="shared" si="2"/>
        <v>2.1814006888633752</v>
      </c>
      <c r="H9" s="25">
        <f>H8/$H8*100</f>
        <v>100</v>
      </c>
      <c r="I9" s="23"/>
      <c r="J9" s="23"/>
      <c r="K9" s="60"/>
      <c r="L9" s="61"/>
    </row>
    <row r="10" spans="1:12">
      <c r="A10" s="23" t="s">
        <v>163</v>
      </c>
      <c r="B10" s="23">
        <v>403</v>
      </c>
      <c r="C10" s="23">
        <v>310</v>
      </c>
      <c r="D10" s="23">
        <v>354</v>
      </c>
      <c r="E10" s="23">
        <v>149</v>
      </c>
      <c r="F10" s="23">
        <v>64</v>
      </c>
      <c r="G10" s="23">
        <v>51</v>
      </c>
      <c r="H10" s="23">
        <v>1331</v>
      </c>
      <c r="I10" s="23">
        <v>28</v>
      </c>
      <c r="J10" s="23">
        <v>1359</v>
      </c>
      <c r="K10" s="60">
        <v>2.06</v>
      </c>
      <c r="L10" s="61">
        <v>2.44</v>
      </c>
    </row>
    <row r="11" spans="1:12">
      <c r="A11" s="50" t="s">
        <v>60</v>
      </c>
      <c r="B11" s="25">
        <f t="shared" ref="B11:G11" si="3">B10/$H10*100</f>
        <v>30.277986476333584</v>
      </c>
      <c r="C11" s="25">
        <f t="shared" si="3"/>
        <v>23.29075882794891</v>
      </c>
      <c r="D11" s="25">
        <f t="shared" si="3"/>
        <v>26.596543951915852</v>
      </c>
      <c r="E11" s="25">
        <f t="shared" si="3"/>
        <v>11.194590533433509</v>
      </c>
      <c r="F11" s="25">
        <f t="shared" si="3"/>
        <v>4.8084147257700982</v>
      </c>
      <c r="G11" s="25">
        <f t="shared" si="3"/>
        <v>3.8317054845980461</v>
      </c>
      <c r="H11" s="25">
        <f>H10/$H10*100</f>
        <v>100</v>
      </c>
      <c r="I11" s="23"/>
      <c r="J11" s="23"/>
      <c r="K11" s="60"/>
      <c r="L11" s="61"/>
    </row>
    <row r="12" spans="1:12">
      <c r="A12" s="23" t="s">
        <v>164</v>
      </c>
      <c r="B12" s="23">
        <v>159</v>
      </c>
      <c r="C12" s="23">
        <v>191</v>
      </c>
      <c r="D12" s="23">
        <v>305</v>
      </c>
      <c r="E12" s="23">
        <v>159</v>
      </c>
      <c r="F12" s="23">
        <v>69</v>
      </c>
      <c r="G12" s="23">
        <v>54</v>
      </c>
      <c r="H12" s="23">
        <v>937</v>
      </c>
      <c r="I12" s="23">
        <v>34</v>
      </c>
      <c r="J12" s="23">
        <v>971</v>
      </c>
      <c r="K12" s="60">
        <v>2.9</v>
      </c>
      <c r="L12" s="61">
        <v>2.98</v>
      </c>
    </row>
    <row r="13" spans="1:12">
      <c r="A13" s="50" t="s">
        <v>60</v>
      </c>
      <c r="B13" s="25">
        <f t="shared" ref="B13:G13" si="4">B12/$H12*100</f>
        <v>16.969050160085377</v>
      </c>
      <c r="C13" s="25">
        <f t="shared" si="4"/>
        <v>20.384204909284954</v>
      </c>
      <c r="D13" s="25">
        <f t="shared" si="4"/>
        <v>32.550693703308433</v>
      </c>
      <c r="E13" s="25">
        <f t="shared" si="4"/>
        <v>16.969050160085377</v>
      </c>
      <c r="F13" s="25">
        <f t="shared" si="4"/>
        <v>7.3639274279615794</v>
      </c>
      <c r="G13" s="25">
        <f t="shared" si="4"/>
        <v>5.7630736392742801</v>
      </c>
      <c r="H13" s="25">
        <f>H12/$H12*100</f>
        <v>100</v>
      </c>
      <c r="I13" s="23"/>
      <c r="J13" s="23"/>
      <c r="K13" s="60"/>
      <c r="L13" s="61"/>
    </row>
    <row r="14" spans="1:12">
      <c r="A14" s="23" t="s">
        <v>165</v>
      </c>
      <c r="B14" s="23">
        <v>45</v>
      </c>
      <c r="C14" s="23">
        <v>83</v>
      </c>
      <c r="D14" s="23">
        <v>105</v>
      </c>
      <c r="E14" s="23">
        <v>81</v>
      </c>
      <c r="F14" s="23">
        <v>34</v>
      </c>
      <c r="G14" s="23">
        <v>27</v>
      </c>
      <c r="H14" s="23">
        <v>375</v>
      </c>
      <c r="I14" s="23">
        <v>27</v>
      </c>
      <c r="J14" s="23">
        <v>402</v>
      </c>
      <c r="K14" s="60">
        <v>3.19</v>
      </c>
      <c r="L14" s="61">
        <v>2.87</v>
      </c>
    </row>
    <row r="15" spans="1:12">
      <c r="A15" s="50" t="s">
        <v>60</v>
      </c>
      <c r="B15" s="25">
        <f t="shared" ref="B15:G15" si="5">B14/$H14*100</f>
        <v>12</v>
      </c>
      <c r="C15" s="25">
        <f t="shared" si="5"/>
        <v>22.133333333333333</v>
      </c>
      <c r="D15" s="25">
        <f t="shared" si="5"/>
        <v>28.000000000000004</v>
      </c>
      <c r="E15" s="25">
        <f t="shared" si="5"/>
        <v>21.6</v>
      </c>
      <c r="F15" s="25">
        <f t="shared" si="5"/>
        <v>9.0666666666666664</v>
      </c>
      <c r="G15" s="25">
        <f t="shared" si="5"/>
        <v>7.1999999999999993</v>
      </c>
      <c r="H15" s="25">
        <f>H14/$H14*100</f>
        <v>100</v>
      </c>
      <c r="I15" s="23"/>
      <c r="J15" s="23"/>
      <c r="K15" s="60"/>
      <c r="L15" s="61"/>
    </row>
    <row r="16" spans="1:12">
      <c r="A16" s="23" t="s">
        <v>166</v>
      </c>
      <c r="B16" s="23">
        <v>11</v>
      </c>
      <c r="C16" s="23">
        <v>37</v>
      </c>
      <c r="D16" s="23">
        <v>50</v>
      </c>
      <c r="E16" s="23">
        <v>21</v>
      </c>
      <c r="F16" s="23">
        <v>10</v>
      </c>
      <c r="G16" s="23">
        <v>14</v>
      </c>
      <c r="H16" s="23">
        <v>143</v>
      </c>
      <c r="I16" s="23">
        <v>6</v>
      </c>
      <c r="J16" s="23">
        <v>149</v>
      </c>
      <c r="K16" s="60">
        <v>3.26</v>
      </c>
      <c r="L16" s="61">
        <v>3</v>
      </c>
    </row>
    <row r="17" spans="1:12">
      <c r="A17" s="50" t="s">
        <v>60</v>
      </c>
      <c r="B17" s="25">
        <f t="shared" ref="B17:G17" si="6">B16/$H16*100</f>
        <v>7.6923076923076925</v>
      </c>
      <c r="C17" s="25">
        <f t="shared" si="6"/>
        <v>25.874125874125873</v>
      </c>
      <c r="D17" s="25">
        <f t="shared" si="6"/>
        <v>34.965034965034967</v>
      </c>
      <c r="E17" s="25">
        <f t="shared" si="6"/>
        <v>14.685314685314685</v>
      </c>
      <c r="F17" s="25">
        <f t="shared" si="6"/>
        <v>6.9930069930069934</v>
      </c>
      <c r="G17" s="25">
        <f t="shared" si="6"/>
        <v>9.79020979020979</v>
      </c>
      <c r="H17" s="25">
        <f>H16/$H16*100</f>
        <v>100</v>
      </c>
      <c r="I17" s="23"/>
      <c r="J17" s="23"/>
      <c r="K17" s="60"/>
      <c r="L17" s="61"/>
    </row>
    <row r="18" spans="1:12">
      <c r="A18" s="26" t="s">
        <v>13</v>
      </c>
      <c r="B18" s="26">
        <v>1113</v>
      </c>
      <c r="C18" s="26">
        <v>915</v>
      </c>
      <c r="D18" s="26">
        <v>1110</v>
      </c>
      <c r="E18" s="26">
        <v>522</v>
      </c>
      <c r="F18" s="26">
        <v>213</v>
      </c>
      <c r="G18" s="26">
        <v>171</v>
      </c>
      <c r="H18" s="26">
        <v>4044</v>
      </c>
      <c r="I18" s="26">
        <v>110</v>
      </c>
      <c r="J18" s="26">
        <v>4154</v>
      </c>
      <c r="K18" s="28">
        <v>2.2599999999999998</v>
      </c>
      <c r="L18" s="29">
        <v>2.63</v>
      </c>
    </row>
    <row r="19" spans="1:12">
      <c r="A19" s="50" t="s">
        <v>60</v>
      </c>
      <c r="B19" s="25">
        <f t="shared" ref="B19:G19" si="7">B18/$H18*100</f>
        <v>27.522255192878337</v>
      </c>
      <c r="C19" s="25">
        <f t="shared" si="7"/>
        <v>22.626112759643917</v>
      </c>
      <c r="D19" s="25">
        <f t="shared" si="7"/>
        <v>27.448071216617208</v>
      </c>
      <c r="E19" s="25">
        <f t="shared" si="7"/>
        <v>12.908011869436201</v>
      </c>
      <c r="F19" s="25">
        <f t="shared" si="7"/>
        <v>5.267062314540059</v>
      </c>
      <c r="G19" s="25">
        <f t="shared" si="7"/>
        <v>4.2284866468842734</v>
      </c>
      <c r="H19" s="25">
        <f>H18/$H18*100</f>
        <v>100</v>
      </c>
      <c r="I19" s="23"/>
      <c r="J19" s="23"/>
      <c r="K19" s="60"/>
      <c r="L19" s="61"/>
    </row>
    <row r="20" spans="1:12" ht="27">
      <c r="A20" s="79" t="s">
        <v>14</v>
      </c>
      <c r="B20" s="26">
        <v>213</v>
      </c>
      <c r="C20" s="26">
        <v>152</v>
      </c>
      <c r="D20" s="26">
        <v>159</v>
      </c>
      <c r="E20" s="26">
        <v>83</v>
      </c>
      <c r="F20" s="26">
        <v>23</v>
      </c>
      <c r="G20" s="26">
        <v>38</v>
      </c>
      <c r="H20" s="26">
        <v>668</v>
      </c>
      <c r="I20" s="26">
        <v>2282</v>
      </c>
      <c r="J20" s="26">
        <v>2950</v>
      </c>
      <c r="K20" s="28">
        <v>2.19</v>
      </c>
      <c r="L20" s="29">
        <v>2.8</v>
      </c>
    </row>
    <row r="21" spans="1:12">
      <c r="A21" s="50" t="s">
        <v>60</v>
      </c>
      <c r="B21" s="25">
        <f t="shared" ref="B21:G21" si="8">B20/$H20*100</f>
        <v>31.886227544910177</v>
      </c>
      <c r="C21" s="25">
        <f t="shared" si="8"/>
        <v>22.754491017964071</v>
      </c>
      <c r="D21" s="25">
        <f t="shared" si="8"/>
        <v>23.802395209580837</v>
      </c>
      <c r="E21" s="25">
        <f t="shared" si="8"/>
        <v>12.425149700598801</v>
      </c>
      <c r="F21" s="25">
        <f t="shared" si="8"/>
        <v>3.44311377245509</v>
      </c>
      <c r="G21" s="25">
        <f t="shared" si="8"/>
        <v>5.6886227544910177</v>
      </c>
      <c r="H21" s="25">
        <f>H20/$H20*100</f>
        <v>100</v>
      </c>
      <c r="I21" s="23"/>
      <c r="J21" s="23"/>
      <c r="K21" s="60"/>
      <c r="L21" s="61"/>
    </row>
    <row r="22" spans="1:12">
      <c r="A22" s="26" t="s">
        <v>15</v>
      </c>
      <c r="B22" s="26">
        <v>1326</v>
      </c>
      <c r="C22" s="26">
        <v>1067</v>
      </c>
      <c r="D22" s="26">
        <v>1269</v>
      </c>
      <c r="E22" s="26">
        <v>605</v>
      </c>
      <c r="F22" s="26">
        <v>236</v>
      </c>
      <c r="G22" s="26">
        <v>209</v>
      </c>
      <c r="H22" s="26">
        <v>4712</v>
      </c>
      <c r="I22" s="26">
        <v>2392</v>
      </c>
      <c r="J22" s="26">
        <v>7104</v>
      </c>
      <c r="K22" s="28">
        <v>2.25</v>
      </c>
      <c r="L22" s="29">
        <v>2.66</v>
      </c>
    </row>
    <row r="23" spans="1:12">
      <c r="A23" s="50" t="s">
        <v>60</v>
      </c>
      <c r="B23" s="25">
        <f t="shared" ref="B23:G23" si="9">B22/$H22*100</f>
        <v>28.140916808149406</v>
      </c>
      <c r="C23" s="25">
        <f t="shared" si="9"/>
        <v>22.644312393887947</v>
      </c>
      <c r="D23" s="25">
        <f t="shared" si="9"/>
        <v>26.931239388794566</v>
      </c>
      <c r="E23" s="25">
        <f t="shared" si="9"/>
        <v>12.83955857385399</v>
      </c>
      <c r="F23" s="25">
        <f t="shared" si="9"/>
        <v>5.0084889643463502</v>
      </c>
      <c r="G23" s="25">
        <f t="shared" si="9"/>
        <v>4.435483870967742</v>
      </c>
      <c r="H23" s="25">
        <f>H22/$H22*100</f>
        <v>100</v>
      </c>
      <c r="I23" s="23"/>
      <c r="J23" s="23"/>
      <c r="K23" s="23"/>
      <c r="L23" s="24"/>
    </row>
    <row r="24" spans="1:12">
      <c r="A24" s="26" t="s">
        <v>24</v>
      </c>
      <c r="B24" s="26">
        <v>444.58</v>
      </c>
      <c r="C24" s="26">
        <v>625.77</v>
      </c>
      <c r="D24" s="26">
        <v>688.97</v>
      </c>
      <c r="E24" s="26">
        <v>757.49</v>
      </c>
      <c r="F24" s="26">
        <v>816.45</v>
      </c>
      <c r="G24" s="26">
        <v>857.65</v>
      </c>
      <c r="H24" s="26">
        <v>630.1</v>
      </c>
      <c r="I24" s="26">
        <v>868.98</v>
      </c>
      <c r="J24" s="26">
        <v>636.42999999999995</v>
      </c>
      <c r="K24" s="26"/>
      <c r="L24" s="27"/>
    </row>
    <row r="25" spans="1:12">
      <c r="A25" s="30" t="s">
        <v>25</v>
      </c>
      <c r="B25" s="30">
        <v>465.93</v>
      </c>
      <c r="C25" s="30">
        <v>519.69000000000005</v>
      </c>
      <c r="D25" s="30">
        <v>514.59</v>
      </c>
      <c r="E25" s="30">
        <v>486.67</v>
      </c>
      <c r="F25" s="30">
        <v>475.62</v>
      </c>
      <c r="G25" s="30">
        <v>494.84</v>
      </c>
      <c r="H25" s="30">
        <v>512.47</v>
      </c>
      <c r="I25" s="30">
        <v>477.55</v>
      </c>
      <c r="J25" s="30">
        <v>512.96</v>
      </c>
      <c r="K25" s="30"/>
      <c r="L25" s="80"/>
    </row>
    <row r="26" spans="1:12">
      <c r="A26" t="s">
        <v>68</v>
      </c>
    </row>
    <row r="27" spans="1:12">
      <c r="A27" t="s">
        <v>269</v>
      </c>
    </row>
    <row r="28" spans="1:12">
      <c r="A28" s="7" t="s">
        <v>267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"/>
    </sheetView>
  </sheetViews>
  <sheetFormatPr defaultColWidth="9" defaultRowHeight="13.5"/>
  <cols>
    <col min="1" max="16384" width="9" style="2"/>
  </cols>
  <sheetData>
    <row r="2" spans="1:7">
      <c r="A2" s="1" t="s">
        <v>167</v>
      </c>
      <c r="B2" s="1"/>
      <c r="C2" s="86"/>
      <c r="D2" s="86"/>
      <c r="E2" s="86"/>
      <c r="F2" s="86"/>
      <c r="G2" s="86"/>
    </row>
    <row r="3" spans="1:7">
      <c r="A3" s="168"/>
      <c r="B3" s="168"/>
      <c r="C3" s="20" t="s">
        <v>70</v>
      </c>
      <c r="D3" s="20" t="s">
        <v>71</v>
      </c>
      <c r="E3" s="20" t="s">
        <v>72</v>
      </c>
      <c r="F3" s="20" t="s">
        <v>73</v>
      </c>
      <c r="G3" s="20" t="s">
        <v>13</v>
      </c>
    </row>
    <row r="4" spans="1:7">
      <c r="A4" s="168" t="s">
        <v>74</v>
      </c>
      <c r="B4" s="20" t="s">
        <v>75</v>
      </c>
      <c r="C4" s="30">
        <v>1.43</v>
      </c>
      <c r="D4" s="30">
        <v>1.1299999999999999</v>
      </c>
      <c r="E4" s="30">
        <v>1.21</v>
      </c>
      <c r="F4" s="30">
        <v>1.17</v>
      </c>
      <c r="G4" s="30">
        <v>1.2</v>
      </c>
    </row>
    <row r="5" spans="1:7">
      <c r="A5" s="168"/>
      <c r="B5" s="20" t="s">
        <v>25</v>
      </c>
      <c r="C5" s="30">
        <v>0.83</v>
      </c>
      <c r="D5" s="30">
        <v>0.56999999999999995</v>
      </c>
      <c r="E5" s="30">
        <v>0.56000000000000005</v>
      </c>
      <c r="F5" s="30">
        <v>0.53</v>
      </c>
      <c r="G5" s="30">
        <v>0.59</v>
      </c>
    </row>
    <row r="6" spans="1:7">
      <c r="A6" s="168" t="s">
        <v>76</v>
      </c>
      <c r="B6" s="20" t="s">
        <v>75</v>
      </c>
      <c r="C6" s="30">
        <v>1.55</v>
      </c>
      <c r="D6" s="30">
        <v>1.32</v>
      </c>
      <c r="E6" s="30">
        <v>1.41</v>
      </c>
      <c r="F6" s="30">
        <v>1.21</v>
      </c>
      <c r="G6" s="30">
        <v>1.37</v>
      </c>
    </row>
    <row r="7" spans="1:7">
      <c r="A7" s="168"/>
      <c r="B7" s="20" t="s">
        <v>25</v>
      </c>
      <c r="C7" s="30">
        <v>0.85</v>
      </c>
      <c r="D7" s="30">
        <v>0.67</v>
      </c>
      <c r="E7" s="30">
        <v>0.64</v>
      </c>
      <c r="F7" s="30">
        <v>0.64</v>
      </c>
      <c r="G7" s="30">
        <v>0.68</v>
      </c>
    </row>
    <row r="9" spans="1:7">
      <c r="A9" t="s">
        <v>269</v>
      </c>
    </row>
    <row r="10" spans="1:7">
      <c r="A10" s="7" t="s">
        <v>267</v>
      </c>
    </row>
  </sheetData>
  <mergeCells count="3">
    <mergeCell ref="A3:B3"/>
    <mergeCell ref="A4:A5"/>
    <mergeCell ref="A6:A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Normal="100" workbookViewId="0">
      <selection activeCell="A2" sqref="A2"/>
    </sheetView>
  </sheetViews>
  <sheetFormatPr defaultRowHeight="13.5"/>
  <cols>
    <col min="5" max="5" width="8" customWidth="1"/>
  </cols>
  <sheetData>
    <row r="2" spans="1:6">
      <c r="A2" t="s">
        <v>9</v>
      </c>
    </row>
    <row r="3" spans="1:6" ht="33.75">
      <c r="A3" s="9" t="s">
        <v>10</v>
      </c>
      <c r="B3" s="9" t="s">
        <v>11</v>
      </c>
      <c r="C3" s="9" t="s">
        <v>12</v>
      </c>
      <c r="D3" s="9" t="s">
        <v>13</v>
      </c>
      <c r="E3" s="10" t="s">
        <v>14</v>
      </c>
      <c r="F3" s="11" t="s">
        <v>15</v>
      </c>
    </row>
    <row r="4" spans="1:6">
      <c r="A4" s="12" t="s">
        <v>16</v>
      </c>
      <c r="B4" s="12">
        <v>45</v>
      </c>
      <c r="C4" s="12">
        <v>44</v>
      </c>
      <c r="D4" s="12">
        <v>89</v>
      </c>
      <c r="E4" s="12"/>
      <c r="F4" s="13">
        <v>89</v>
      </c>
    </row>
    <row r="5" spans="1:6">
      <c r="A5" s="12" t="s">
        <v>17</v>
      </c>
      <c r="B5" s="14">
        <f>B4/B$18*100</f>
        <v>0.7856145251396649</v>
      </c>
      <c r="C5" s="14">
        <f>C4/C$18*100</f>
        <v>1.4111610006414368</v>
      </c>
      <c r="D5" s="14">
        <f>D4/D$18*100</f>
        <v>1.0061044539905042</v>
      </c>
      <c r="E5" s="12"/>
      <c r="F5" s="14">
        <f>F4/F$18*100</f>
        <v>1.0061044539905042</v>
      </c>
    </row>
    <row r="6" spans="1:6">
      <c r="A6" s="12" t="s">
        <v>18</v>
      </c>
      <c r="B6" s="12">
        <v>59</v>
      </c>
      <c r="C6" s="12">
        <v>43</v>
      </c>
      <c r="D6" s="12">
        <v>102</v>
      </c>
      <c r="E6" s="12"/>
      <c r="F6" s="13">
        <v>102</v>
      </c>
    </row>
    <row r="7" spans="1:6">
      <c r="A7" s="12" t="s">
        <v>17</v>
      </c>
      <c r="B7" s="14">
        <f>B6/B$18*100</f>
        <v>1.0300279329608939</v>
      </c>
      <c r="C7" s="14">
        <f>C6/C$18*100</f>
        <v>1.3790891597177679</v>
      </c>
      <c r="D7" s="14">
        <f>D6/D$18*100</f>
        <v>1.1530635315396789</v>
      </c>
      <c r="E7" s="12"/>
      <c r="F7" s="14">
        <f>F6/F$18*100</f>
        <v>1.1530635315396789</v>
      </c>
    </row>
    <row r="8" spans="1:6">
      <c r="A8" s="12" t="s">
        <v>19</v>
      </c>
      <c r="B8" s="12">
        <v>420</v>
      </c>
      <c r="C8" s="12">
        <v>248</v>
      </c>
      <c r="D8" s="12">
        <v>668</v>
      </c>
      <c r="E8" s="12"/>
      <c r="F8" s="13">
        <v>668</v>
      </c>
    </row>
    <row r="9" spans="1:6">
      <c r="A9" s="12" t="s">
        <v>17</v>
      </c>
      <c r="B9" s="14">
        <f>B8/B$18*100</f>
        <v>7.3324022346368718</v>
      </c>
      <c r="C9" s="14">
        <f>C8/C$18*100</f>
        <v>7.9538165490699173</v>
      </c>
      <c r="D9" s="14">
        <f>D8/D$18*100</f>
        <v>7.5514356771422113</v>
      </c>
      <c r="E9" s="12"/>
      <c r="F9" s="14">
        <f>F8/F$18*100</f>
        <v>7.5514356771422113</v>
      </c>
    </row>
    <row r="10" spans="1:6">
      <c r="A10" s="12" t="s">
        <v>20</v>
      </c>
      <c r="B10" s="12">
        <v>1522</v>
      </c>
      <c r="C10" s="12">
        <v>822</v>
      </c>
      <c r="D10" s="12">
        <v>2344</v>
      </c>
      <c r="E10" s="12"/>
      <c r="F10" s="13">
        <v>2344</v>
      </c>
    </row>
    <row r="11" spans="1:6">
      <c r="A11" s="12" t="s">
        <v>17</v>
      </c>
      <c r="B11" s="14">
        <f>B10/B$18*100</f>
        <v>26.571229050279328</v>
      </c>
      <c r="C11" s="14">
        <f>C10/C$18*100</f>
        <v>26.363053239255933</v>
      </c>
      <c r="D11" s="14">
        <f>D10/D$18*100</f>
        <v>26.497852136558897</v>
      </c>
      <c r="E11" s="12"/>
      <c r="F11" s="14">
        <f>F10/F$18*100</f>
        <v>26.497852136558897</v>
      </c>
    </row>
    <row r="12" spans="1:6">
      <c r="A12" s="12" t="s">
        <v>21</v>
      </c>
      <c r="B12" s="12">
        <v>2601</v>
      </c>
      <c r="C12" s="12">
        <v>1259</v>
      </c>
      <c r="D12" s="12">
        <v>3860</v>
      </c>
      <c r="E12" s="12"/>
      <c r="F12" s="13">
        <v>3860</v>
      </c>
    </row>
    <row r="13" spans="1:6">
      <c r="A13" s="12" t="s">
        <v>17</v>
      </c>
      <c r="B13" s="14">
        <f>B12/B$18*100</f>
        <v>45.408519553072622</v>
      </c>
      <c r="C13" s="14">
        <f>C12/C$18*100</f>
        <v>40.378447722899296</v>
      </c>
      <c r="D13" s="14">
        <f>D12/D$18*100</f>
        <v>43.635541487678047</v>
      </c>
      <c r="E13" s="12"/>
      <c r="F13" s="14">
        <f>F12/F$18*100</f>
        <v>43.635541487678047</v>
      </c>
    </row>
    <row r="14" spans="1:6">
      <c r="A14" s="12" t="s">
        <v>22</v>
      </c>
      <c r="B14" s="12">
        <v>1019</v>
      </c>
      <c r="C14" s="12">
        <v>636</v>
      </c>
      <c r="D14" s="12">
        <v>1655</v>
      </c>
      <c r="E14" s="12"/>
      <c r="F14" s="13">
        <v>1655</v>
      </c>
    </row>
    <row r="15" spans="1:6">
      <c r="A15" s="12" t="s">
        <v>17</v>
      </c>
      <c r="B15" s="14">
        <f>B14/B$18*100</f>
        <v>17.789804469273744</v>
      </c>
      <c r="C15" s="14">
        <f>C14/C$18*100</f>
        <v>20.397690827453495</v>
      </c>
      <c r="D15" s="14">
        <f>D14/D$18*100</f>
        <v>18.709021026452636</v>
      </c>
      <c r="E15" s="12"/>
      <c r="F15" s="14">
        <f>F14/F$18*100</f>
        <v>18.709021026452636</v>
      </c>
    </row>
    <row r="16" spans="1:6">
      <c r="A16" s="12" t="s">
        <v>23</v>
      </c>
      <c r="B16" s="12">
        <v>62</v>
      </c>
      <c r="C16" s="12">
        <v>66</v>
      </c>
      <c r="D16" s="12">
        <v>128</v>
      </c>
      <c r="E16" s="12"/>
      <c r="F16" s="13">
        <v>128</v>
      </c>
    </row>
    <row r="17" spans="1:6">
      <c r="A17" s="12" t="s">
        <v>17</v>
      </c>
      <c r="B17" s="14">
        <f>B16/B$18*100</f>
        <v>1.0824022346368716</v>
      </c>
      <c r="C17" s="14">
        <f>C16/C$18*100</f>
        <v>2.1167415009621551</v>
      </c>
      <c r="D17" s="14">
        <f>D16/D$18*100</f>
        <v>1.4469816866380285</v>
      </c>
      <c r="E17" s="12"/>
      <c r="F17" s="14">
        <f>F16/F$18*100</f>
        <v>1.4469816866380285</v>
      </c>
    </row>
    <row r="18" spans="1:6">
      <c r="A18" s="15" t="s">
        <v>13</v>
      </c>
      <c r="B18" s="15">
        <v>5728</v>
      </c>
      <c r="C18" s="15">
        <v>3118</v>
      </c>
      <c r="D18" s="15">
        <v>8846</v>
      </c>
      <c r="E18" s="15"/>
      <c r="F18" s="16">
        <v>8846</v>
      </c>
    </row>
    <row r="19" spans="1:6">
      <c r="A19" s="12" t="s">
        <v>17</v>
      </c>
      <c r="B19" s="14">
        <f>B18/B$18*100</f>
        <v>100</v>
      </c>
      <c r="C19" s="14">
        <f>C18/C$18*100</f>
        <v>100</v>
      </c>
      <c r="D19" s="14">
        <f>D18/D$18*100</f>
        <v>100</v>
      </c>
      <c r="E19" s="12"/>
      <c r="F19" s="14">
        <f>F18/F$18*100</f>
        <v>100</v>
      </c>
    </row>
    <row r="20" spans="1:6" ht="33.75">
      <c r="A20" s="17" t="s">
        <v>14</v>
      </c>
      <c r="B20" s="15"/>
      <c r="C20" s="15"/>
      <c r="D20" s="15"/>
      <c r="E20" s="15"/>
      <c r="F20" s="16"/>
    </row>
    <row r="21" spans="1:6">
      <c r="A21" s="15" t="s">
        <v>15</v>
      </c>
      <c r="B21" s="15">
        <v>5728</v>
      </c>
      <c r="C21" s="15">
        <v>3118</v>
      </c>
      <c r="D21" s="15">
        <v>8846</v>
      </c>
      <c r="E21" s="15"/>
      <c r="F21" s="16">
        <v>8846</v>
      </c>
    </row>
    <row r="22" spans="1:6">
      <c r="A22" s="15" t="s">
        <v>24</v>
      </c>
      <c r="B22" s="15">
        <v>62.8</v>
      </c>
      <c r="C22" s="15">
        <v>62.74</v>
      </c>
      <c r="D22" s="15">
        <v>62.78</v>
      </c>
      <c r="E22" s="15">
        <v>0</v>
      </c>
      <c r="F22" s="16">
        <v>62.78</v>
      </c>
    </row>
    <row r="23" spans="1:6">
      <c r="A23" s="18" t="s">
        <v>25</v>
      </c>
      <c r="B23" s="18">
        <v>13.87</v>
      </c>
      <c r="C23" s="18">
        <v>15.77</v>
      </c>
      <c r="D23" s="18">
        <v>14.57</v>
      </c>
      <c r="E23" s="18">
        <v>0</v>
      </c>
      <c r="F23" s="19">
        <v>14.57</v>
      </c>
    </row>
    <row r="24" spans="1:6">
      <c r="A24" t="s">
        <v>26</v>
      </c>
    </row>
    <row r="25" spans="1:6">
      <c r="A25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6"/>
  <sheetViews>
    <sheetView workbookViewId="0">
      <selection activeCell="A2" sqref="A2"/>
    </sheetView>
  </sheetViews>
  <sheetFormatPr defaultColWidth="9" defaultRowHeight="13.5"/>
  <cols>
    <col min="1" max="1" width="12.375" style="2" customWidth="1"/>
    <col min="2" max="8" width="9" style="2"/>
    <col min="9" max="9" width="11.375" style="2" customWidth="1"/>
    <col min="10" max="16384" width="9" style="2"/>
  </cols>
  <sheetData>
    <row r="2" spans="1:12">
      <c r="A2" t="s">
        <v>168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>
      <c r="A3" s="20" t="s">
        <v>169</v>
      </c>
      <c r="B3" s="20" t="s">
        <v>79</v>
      </c>
      <c r="C3" s="20" t="s">
        <v>80</v>
      </c>
      <c r="D3" s="20" t="s">
        <v>81</v>
      </c>
      <c r="E3" s="20" t="s">
        <v>82</v>
      </c>
      <c r="F3" s="20" t="s">
        <v>83</v>
      </c>
      <c r="G3" s="20" t="s">
        <v>84</v>
      </c>
      <c r="H3" s="56" t="s">
        <v>64</v>
      </c>
      <c r="I3" s="57" t="s">
        <v>65</v>
      </c>
      <c r="J3" s="58" t="s">
        <v>15</v>
      </c>
      <c r="K3" s="57" t="s">
        <v>66</v>
      </c>
      <c r="L3" s="59" t="s">
        <v>67</v>
      </c>
    </row>
    <row r="4" spans="1:12">
      <c r="A4" s="23" t="s">
        <v>134</v>
      </c>
      <c r="B4" s="23">
        <v>41</v>
      </c>
      <c r="C4" s="23">
        <v>45</v>
      </c>
      <c r="D4" s="23">
        <v>53</v>
      </c>
      <c r="E4" s="23">
        <v>17</v>
      </c>
      <c r="F4" s="23">
        <v>15</v>
      </c>
      <c r="G4" s="23">
        <v>3</v>
      </c>
      <c r="H4" s="23">
        <v>174</v>
      </c>
      <c r="I4" s="23">
        <v>1</v>
      </c>
      <c r="J4" s="23">
        <v>175</v>
      </c>
      <c r="K4" s="60">
        <v>2.16</v>
      </c>
      <c r="L4" s="61">
        <v>2.13</v>
      </c>
    </row>
    <row r="5" spans="1:12">
      <c r="A5" s="50" t="s">
        <v>60</v>
      </c>
      <c r="B5" s="25">
        <f t="shared" ref="B5:G5" si="0">B4/$H4*100</f>
        <v>23.563218390804597</v>
      </c>
      <c r="C5" s="25">
        <f t="shared" si="0"/>
        <v>25.862068965517242</v>
      </c>
      <c r="D5" s="25">
        <f t="shared" si="0"/>
        <v>30.459770114942529</v>
      </c>
      <c r="E5" s="25">
        <f t="shared" si="0"/>
        <v>9.7701149425287355</v>
      </c>
      <c r="F5" s="25">
        <f t="shared" si="0"/>
        <v>8.6206896551724146</v>
      </c>
      <c r="G5" s="25">
        <f t="shared" si="0"/>
        <v>1.7241379310344827</v>
      </c>
      <c r="H5" s="25">
        <f>H4/$H4*100</f>
        <v>100</v>
      </c>
      <c r="I5" s="23"/>
      <c r="J5" s="23"/>
      <c r="K5" s="60"/>
      <c r="L5" s="61"/>
    </row>
    <row r="6" spans="1:12">
      <c r="A6" s="23" t="s">
        <v>135</v>
      </c>
      <c r="B6" s="23">
        <v>66</v>
      </c>
      <c r="C6" s="23">
        <v>57</v>
      </c>
      <c r="D6" s="23">
        <v>41</v>
      </c>
      <c r="E6" s="23">
        <v>19</v>
      </c>
      <c r="F6" s="23">
        <v>9</v>
      </c>
      <c r="G6" s="23">
        <v>8</v>
      </c>
      <c r="H6" s="23">
        <v>200</v>
      </c>
      <c r="I6" s="23">
        <v>1</v>
      </c>
      <c r="J6" s="23">
        <v>201</v>
      </c>
      <c r="K6" s="60">
        <v>1.86</v>
      </c>
      <c r="L6" s="61">
        <v>2.33</v>
      </c>
    </row>
    <row r="7" spans="1:12">
      <c r="A7" s="50" t="s">
        <v>60</v>
      </c>
      <c r="B7" s="25">
        <f t="shared" ref="B7:G7" si="1">B6/$H6*100</f>
        <v>33</v>
      </c>
      <c r="C7" s="25">
        <f t="shared" si="1"/>
        <v>28.499999999999996</v>
      </c>
      <c r="D7" s="25">
        <f t="shared" si="1"/>
        <v>20.5</v>
      </c>
      <c r="E7" s="25">
        <f t="shared" si="1"/>
        <v>9.5</v>
      </c>
      <c r="F7" s="25">
        <f t="shared" si="1"/>
        <v>4.5</v>
      </c>
      <c r="G7" s="25">
        <f t="shared" si="1"/>
        <v>4</v>
      </c>
      <c r="H7" s="25">
        <f>H6/$H6*100</f>
        <v>100</v>
      </c>
      <c r="I7" s="23"/>
      <c r="J7" s="23"/>
      <c r="K7" s="60"/>
      <c r="L7" s="61"/>
    </row>
    <row r="8" spans="1:12">
      <c r="A8" s="23" t="s">
        <v>137</v>
      </c>
      <c r="B8" s="23">
        <v>136</v>
      </c>
      <c r="C8" s="23">
        <v>127</v>
      </c>
      <c r="D8" s="23">
        <v>137</v>
      </c>
      <c r="E8" s="23">
        <v>48</v>
      </c>
      <c r="F8" s="23">
        <v>10</v>
      </c>
      <c r="G8" s="23">
        <v>2</v>
      </c>
      <c r="H8" s="23">
        <v>460</v>
      </c>
      <c r="I8" s="23">
        <v>10</v>
      </c>
      <c r="J8" s="23">
        <v>470</v>
      </c>
      <c r="K8" s="60">
        <v>1.63</v>
      </c>
      <c r="L8" s="61">
        <v>1.63</v>
      </c>
    </row>
    <row r="9" spans="1:12">
      <c r="A9" s="50" t="s">
        <v>60</v>
      </c>
      <c r="B9" s="25">
        <f t="shared" ref="B9:G9" si="2">B8/$H8*100</f>
        <v>29.565217391304348</v>
      </c>
      <c r="C9" s="25">
        <f t="shared" si="2"/>
        <v>27.608695652173914</v>
      </c>
      <c r="D9" s="25">
        <f t="shared" si="2"/>
        <v>29.782608695652176</v>
      </c>
      <c r="E9" s="25">
        <f t="shared" si="2"/>
        <v>10.434782608695652</v>
      </c>
      <c r="F9" s="25">
        <f t="shared" si="2"/>
        <v>2.1739130434782608</v>
      </c>
      <c r="G9" s="25">
        <f t="shared" si="2"/>
        <v>0.43478260869565216</v>
      </c>
      <c r="H9" s="25">
        <f>H8/$H8*100</f>
        <v>100</v>
      </c>
      <c r="I9" s="23"/>
      <c r="J9" s="23"/>
      <c r="K9" s="60"/>
      <c r="L9" s="61"/>
    </row>
    <row r="10" spans="1:12">
      <c r="A10" s="23" t="s">
        <v>139</v>
      </c>
      <c r="B10" s="23">
        <v>92</v>
      </c>
      <c r="C10" s="23">
        <v>134</v>
      </c>
      <c r="D10" s="23">
        <v>186</v>
      </c>
      <c r="E10" s="23">
        <v>69</v>
      </c>
      <c r="F10" s="23">
        <v>21</v>
      </c>
      <c r="G10" s="23">
        <v>15</v>
      </c>
      <c r="H10" s="23">
        <v>517</v>
      </c>
      <c r="I10" s="23">
        <v>19</v>
      </c>
      <c r="J10" s="23">
        <v>536</v>
      </c>
      <c r="K10" s="60">
        <v>2.2799999999999998</v>
      </c>
      <c r="L10" s="61">
        <v>2.1800000000000002</v>
      </c>
    </row>
    <row r="11" spans="1:12">
      <c r="A11" s="50" t="s">
        <v>60</v>
      </c>
      <c r="B11" s="25">
        <f t="shared" ref="B11:G11" si="3">B10/$H10*100</f>
        <v>17.794970986460349</v>
      </c>
      <c r="C11" s="25">
        <f t="shared" si="3"/>
        <v>25.918762088974855</v>
      </c>
      <c r="D11" s="25">
        <f t="shared" si="3"/>
        <v>35.976789168278529</v>
      </c>
      <c r="E11" s="25">
        <f t="shared" si="3"/>
        <v>13.346228239845262</v>
      </c>
      <c r="F11" s="25">
        <f t="shared" si="3"/>
        <v>4.061895551257253</v>
      </c>
      <c r="G11" s="25">
        <f t="shared" si="3"/>
        <v>2.9013539651837523</v>
      </c>
      <c r="H11" s="25">
        <f>H10/$H10*100</f>
        <v>100</v>
      </c>
      <c r="I11" s="23"/>
      <c r="J11" s="23"/>
      <c r="K11" s="60"/>
      <c r="L11" s="61"/>
    </row>
    <row r="12" spans="1:12">
      <c r="A12" s="23" t="s">
        <v>141</v>
      </c>
      <c r="B12" s="23">
        <v>53</v>
      </c>
      <c r="C12" s="23">
        <v>73</v>
      </c>
      <c r="D12" s="23">
        <v>106</v>
      </c>
      <c r="E12" s="23">
        <v>70</v>
      </c>
      <c r="F12" s="23">
        <v>35</v>
      </c>
      <c r="G12" s="23">
        <v>27</v>
      </c>
      <c r="H12" s="23">
        <v>364</v>
      </c>
      <c r="I12" s="23">
        <v>25</v>
      </c>
      <c r="J12" s="23">
        <v>389</v>
      </c>
      <c r="K12" s="60">
        <v>3.23</v>
      </c>
      <c r="L12" s="61">
        <v>3.19</v>
      </c>
    </row>
    <row r="13" spans="1:12">
      <c r="A13" s="50" t="s">
        <v>60</v>
      </c>
      <c r="B13" s="25">
        <f t="shared" ref="B13:G13" si="4">B12/$H12*100</f>
        <v>14.560439560439562</v>
      </c>
      <c r="C13" s="25">
        <f t="shared" si="4"/>
        <v>20.054945054945055</v>
      </c>
      <c r="D13" s="25">
        <f t="shared" si="4"/>
        <v>29.120879120879124</v>
      </c>
      <c r="E13" s="25">
        <f t="shared" si="4"/>
        <v>19.230769230769234</v>
      </c>
      <c r="F13" s="25">
        <f t="shared" si="4"/>
        <v>9.6153846153846168</v>
      </c>
      <c r="G13" s="25">
        <f t="shared" si="4"/>
        <v>7.4175824175824179</v>
      </c>
      <c r="H13" s="25">
        <f>H12/$H12*100</f>
        <v>100</v>
      </c>
      <c r="I13" s="23"/>
      <c r="J13" s="23"/>
      <c r="K13" s="60"/>
      <c r="L13" s="61"/>
    </row>
    <row r="14" spans="1:12">
      <c r="A14" s="23" t="s">
        <v>143</v>
      </c>
      <c r="B14" s="23">
        <v>41</v>
      </c>
      <c r="C14" s="23">
        <v>34</v>
      </c>
      <c r="D14" s="23">
        <v>61</v>
      </c>
      <c r="E14" s="23">
        <v>34</v>
      </c>
      <c r="F14" s="23">
        <v>16</v>
      </c>
      <c r="G14" s="23">
        <v>17</v>
      </c>
      <c r="H14" s="23">
        <v>203</v>
      </c>
      <c r="I14" s="23">
        <v>4</v>
      </c>
      <c r="J14" s="23">
        <v>207</v>
      </c>
      <c r="K14" s="60">
        <v>2.97</v>
      </c>
      <c r="L14" s="61">
        <v>2.94</v>
      </c>
    </row>
    <row r="15" spans="1:12">
      <c r="A15" s="50" t="s">
        <v>60</v>
      </c>
      <c r="B15" s="25">
        <f t="shared" ref="B15:G15" si="5">B14/$H14*100</f>
        <v>20.19704433497537</v>
      </c>
      <c r="C15" s="25">
        <f t="shared" si="5"/>
        <v>16.748768472906402</v>
      </c>
      <c r="D15" s="25">
        <f t="shared" si="5"/>
        <v>30.049261083743843</v>
      </c>
      <c r="E15" s="25">
        <f t="shared" si="5"/>
        <v>16.748768472906402</v>
      </c>
      <c r="F15" s="25">
        <f t="shared" si="5"/>
        <v>7.8817733990147785</v>
      </c>
      <c r="G15" s="25">
        <f t="shared" si="5"/>
        <v>8.3743842364532011</v>
      </c>
      <c r="H15" s="25">
        <f>H14/$H14*100</f>
        <v>100</v>
      </c>
      <c r="I15" s="23"/>
      <c r="J15" s="23"/>
      <c r="K15" s="60"/>
      <c r="L15" s="61"/>
    </row>
    <row r="16" spans="1:12">
      <c r="A16" s="26" t="s">
        <v>13</v>
      </c>
      <c r="B16" s="26">
        <v>429</v>
      </c>
      <c r="C16" s="26">
        <v>470</v>
      </c>
      <c r="D16" s="26">
        <v>584</v>
      </c>
      <c r="E16" s="26">
        <v>257</v>
      </c>
      <c r="F16" s="26">
        <v>106</v>
      </c>
      <c r="G16" s="26">
        <v>72</v>
      </c>
      <c r="H16" s="26">
        <v>1918</v>
      </c>
      <c r="I16" s="26">
        <v>60</v>
      </c>
      <c r="J16" s="26">
        <v>1978</v>
      </c>
      <c r="K16" s="28">
        <v>2.3199999999999998</v>
      </c>
      <c r="L16" s="29">
        <v>2.46</v>
      </c>
    </row>
    <row r="17" spans="1:12">
      <c r="A17" s="50" t="s">
        <v>60</v>
      </c>
      <c r="B17" s="25">
        <f t="shared" ref="B17:G17" si="6">B16/$H16*100</f>
        <v>22.367049009384775</v>
      </c>
      <c r="C17" s="25">
        <f t="shared" si="6"/>
        <v>24.504692387904068</v>
      </c>
      <c r="D17" s="25">
        <f t="shared" si="6"/>
        <v>30.448383733055266</v>
      </c>
      <c r="E17" s="25">
        <f t="shared" si="6"/>
        <v>13.399374348279459</v>
      </c>
      <c r="F17" s="25">
        <f t="shared" si="6"/>
        <v>5.5265901981230448</v>
      </c>
      <c r="G17" s="25">
        <f t="shared" si="6"/>
        <v>3.7539103232533892</v>
      </c>
      <c r="H17" s="25">
        <f>H16/$H16*100</f>
        <v>100</v>
      </c>
      <c r="I17" s="23"/>
      <c r="J17" s="23"/>
      <c r="K17" s="60"/>
      <c r="L17" s="61"/>
    </row>
    <row r="18" spans="1:12" ht="27">
      <c r="A18" s="79" t="s">
        <v>14</v>
      </c>
      <c r="B18" s="26">
        <v>897</v>
      </c>
      <c r="C18" s="26">
        <v>597</v>
      </c>
      <c r="D18" s="26">
        <v>685</v>
      </c>
      <c r="E18" s="26">
        <v>348</v>
      </c>
      <c r="F18" s="26">
        <v>130</v>
      </c>
      <c r="G18" s="26">
        <v>137</v>
      </c>
      <c r="H18" s="26">
        <v>2794</v>
      </c>
      <c r="I18" s="26">
        <v>2332</v>
      </c>
      <c r="J18" s="26">
        <v>5126</v>
      </c>
      <c r="K18" s="28">
        <v>2.2000000000000002</v>
      </c>
      <c r="L18" s="29">
        <v>2.78</v>
      </c>
    </row>
    <row r="19" spans="1:12">
      <c r="A19" s="50" t="s">
        <v>60</v>
      </c>
      <c r="B19" s="25">
        <f t="shared" ref="B19:G19" si="7">B18/$H18*100</f>
        <v>32.104509663564784</v>
      </c>
      <c r="C19" s="25">
        <f t="shared" si="7"/>
        <v>21.367215461703651</v>
      </c>
      <c r="D19" s="25">
        <f t="shared" si="7"/>
        <v>24.516821760916248</v>
      </c>
      <c r="E19" s="25">
        <f t="shared" si="7"/>
        <v>12.455261274158911</v>
      </c>
      <c r="F19" s="25">
        <f t="shared" si="7"/>
        <v>4.6528274874731563</v>
      </c>
      <c r="G19" s="25">
        <f t="shared" si="7"/>
        <v>4.9033643521832495</v>
      </c>
      <c r="H19" s="25">
        <f>H18/$H18*100</f>
        <v>100</v>
      </c>
      <c r="I19" s="23"/>
      <c r="J19" s="23"/>
      <c r="K19" s="60"/>
      <c r="L19" s="61"/>
    </row>
    <row r="20" spans="1:12">
      <c r="A20" s="26" t="s">
        <v>15</v>
      </c>
      <c r="B20" s="26">
        <v>1326</v>
      </c>
      <c r="C20" s="26">
        <v>1067</v>
      </c>
      <c r="D20" s="26">
        <v>1269</v>
      </c>
      <c r="E20" s="26">
        <v>605</v>
      </c>
      <c r="F20" s="26">
        <v>236</v>
      </c>
      <c r="G20" s="26">
        <v>209</v>
      </c>
      <c r="H20" s="26">
        <v>4712</v>
      </c>
      <c r="I20" s="26">
        <v>2392</v>
      </c>
      <c r="J20" s="26">
        <v>7104</v>
      </c>
      <c r="K20" s="28">
        <v>2.25</v>
      </c>
      <c r="L20" s="29">
        <v>2.66</v>
      </c>
    </row>
    <row r="21" spans="1:12">
      <c r="A21" s="50" t="s">
        <v>60</v>
      </c>
      <c r="B21" s="25">
        <f t="shared" ref="B21:G21" si="8">B20/$H20*100</f>
        <v>28.140916808149406</v>
      </c>
      <c r="C21" s="25">
        <f t="shared" si="8"/>
        <v>22.644312393887947</v>
      </c>
      <c r="D21" s="25">
        <f t="shared" si="8"/>
        <v>26.931239388794566</v>
      </c>
      <c r="E21" s="25">
        <f t="shared" si="8"/>
        <v>12.83955857385399</v>
      </c>
      <c r="F21" s="25">
        <f t="shared" si="8"/>
        <v>5.0084889643463502</v>
      </c>
      <c r="G21" s="25">
        <f t="shared" si="8"/>
        <v>4.435483870967742</v>
      </c>
      <c r="H21" s="25">
        <f>H20/$H20*100</f>
        <v>100</v>
      </c>
      <c r="I21" s="23"/>
      <c r="J21" s="23"/>
      <c r="K21" s="60"/>
      <c r="L21" s="61"/>
    </row>
    <row r="22" spans="1:12">
      <c r="A22" s="26" t="s">
        <v>24</v>
      </c>
      <c r="B22" s="26">
        <v>1.1599999999999999</v>
      </c>
      <c r="C22" s="26">
        <v>1.17</v>
      </c>
      <c r="D22" s="26">
        <v>1.29</v>
      </c>
      <c r="E22" s="26">
        <v>1.38</v>
      </c>
      <c r="F22" s="26">
        <v>1.37</v>
      </c>
      <c r="G22" s="26">
        <v>1.56</v>
      </c>
      <c r="H22" s="26">
        <v>1.26</v>
      </c>
      <c r="I22" s="26">
        <v>1.5</v>
      </c>
      <c r="J22" s="26">
        <v>1.26</v>
      </c>
      <c r="K22" s="26"/>
      <c r="L22" s="27"/>
    </row>
    <row r="23" spans="1:12">
      <c r="A23" s="30" t="s">
        <v>25</v>
      </c>
      <c r="B23" s="30">
        <v>0.67</v>
      </c>
      <c r="C23" s="30">
        <v>0.56000000000000005</v>
      </c>
      <c r="D23" s="30">
        <v>0.64</v>
      </c>
      <c r="E23" s="30">
        <v>0.6</v>
      </c>
      <c r="F23" s="30">
        <v>0.72</v>
      </c>
      <c r="G23" s="30">
        <v>0.6</v>
      </c>
      <c r="H23" s="30">
        <v>0.64</v>
      </c>
      <c r="I23" s="30">
        <v>0.38</v>
      </c>
      <c r="J23" s="30">
        <v>0.63</v>
      </c>
      <c r="K23" s="30"/>
      <c r="L23" s="80"/>
    </row>
    <row r="24" spans="1:12">
      <c r="A24" t="s">
        <v>68</v>
      </c>
    </row>
    <row r="25" spans="1:12">
      <c r="A25" t="s">
        <v>269</v>
      </c>
    </row>
    <row r="26" spans="1:12">
      <c r="A26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7"/>
  <sheetViews>
    <sheetView workbookViewId="0">
      <selection activeCell="A2" sqref="A2"/>
    </sheetView>
  </sheetViews>
  <sheetFormatPr defaultRowHeight="13.5"/>
  <cols>
    <col min="2" max="2" width="9.75" customWidth="1"/>
    <col min="6" max="6" width="11.125" bestFit="1" customWidth="1"/>
    <col min="7" max="7" width="11.375" customWidth="1"/>
  </cols>
  <sheetData>
    <row r="2" spans="1:8">
      <c r="A2" t="s">
        <v>170</v>
      </c>
    </row>
    <row r="3" spans="1:8" ht="42.75">
      <c r="A3" s="92"/>
      <c r="B3" s="93" t="s">
        <v>171</v>
      </c>
      <c r="C3" s="93" t="s">
        <v>172</v>
      </c>
      <c r="D3" s="93" t="s">
        <v>173</v>
      </c>
      <c r="E3" s="92" t="s">
        <v>13</v>
      </c>
      <c r="F3" s="92" t="s">
        <v>114</v>
      </c>
      <c r="G3" s="93" t="s">
        <v>14</v>
      </c>
      <c r="H3" s="94" t="s">
        <v>15</v>
      </c>
    </row>
    <row r="4" spans="1:8" ht="14.25">
      <c r="A4" s="95" t="s">
        <v>115</v>
      </c>
      <c r="B4" s="95">
        <v>1542</v>
      </c>
      <c r="C4" s="95">
        <v>2020</v>
      </c>
      <c r="D4" s="95">
        <v>894</v>
      </c>
      <c r="E4" s="95">
        <v>4456</v>
      </c>
      <c r="F4" s="95">
        <v>99</v>
      </c>
      <c r="G4" s="95">
        <v>2549</v>
      </c>
      <c r="H4" s="96">
        <v>7104</v>
      </c>
    </row>
    <row r="6" spans="1:8">
      <c r="A6" t="s">
        <v>269</v>
      </c>
    </row>
    <row r="7" spans="1:8">
      <c r="A7" s="7" t="s">
        <v>267</v>
      </c>
    </row>
  </sheetData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"/>
    </sheetView>
  </sheetViews>
  <sheetFormatPr defaultColWidth="9" defaultRowHeight="13.5"/>
  <cols>
    <col min="1" max="16384" width="9" style="1"/>
  </cols>
  <sheetData>
    <row r="2" spans="1:7">
      <c r="A2" s="1" t="s">
        <v>174</v>
      </c>
    </row>
    <row r="3" spans="1:7">
      <c r="A3" s="65"/>
      <c r="B3" s="65"/>
      <c r="C3" s="20" t="s">
        <v>70</v>
      </c>
      <c r="D3" s="20" t="s">
        <v>20</v>
      </c>
      <c r="E3" s="20" t="s">
        <v>21</v>
      </c>
      <c r="F3" s="20" t="s">
        <v>175</v>
      </c>
      <c r="G3" s="20" t="s">
        <v>13</v>
      </c>
    </row>
    <row r="4" spans="1:7">
      <c r="A4" s="168" t="s">
        <v>74</v>
      </c>
      <c r="B4" s="20" t="s">
        <v>75</v>
      </c>
      <c r="C4" s="30">
        <v>0.64</v>
      </c>
      <c r="D4" s="30">
        <v>0.67</v>
      </c>
      <c r="E4" s="30">
        <v>0.69</v>
      </c>
      <c r="F4" s="30">
        <v>0.69</v>
      </c>
      <c r="G4" s="30">
        <v>0.68</v>
      </c>
    </row>
    <row r="5" spans="1:7">
      <c r="A5" s="168"/>
      <c r="B5" s="20" t="s">
        <v>67</v>
      </c>
      <c r="C5" s="30">
        <v>0.13</v>
      </c>
      <c r="D5" s="30">
        <v>0.12</v>
      </c>
      <c r="E5" s="30">
        <v>0.12</v>
      </c>
      <c r="F5" s="30">
        <v>0.13</v>
      </c>
      <c r="G5" s="30">
        <v>0.12</v>
      </c>
    </row>
    <row r="6" spans="1:7">
      <c r="A6" s="168" t="s">
        <v>76</v>
      </c>
      <c r="B6" s="20" t="s">
        <v>75</v>
      </c>
      <c r="C6" s="30">
        <v>0.62</v>
      </c>
      <c r="D6" s="30">
        <v>0.62</v>
      </c>
      <c r="E6" s="30">
        <v>0.64</v>
      </c>
      <c r="F6" s="30">
        <v>0.69</v>
      </c>
      <c r="G6" s="30">
        <v>0.64</v>
      </c>
    </row>
    <row r="7" spans="1:7">
      <c r="A7" s="168"/>
      <c r="B7" s="20" t="s">
        <v>67</v>
      </c>
      <c r="C7" s="30">
        <v>0.17</v>
      </c>
      <c r="D7" s="30">
        <v>0.14000000000000001</v>
      </c>
      <c r="E7" s="30">
        <v>0.13</v>
      </c>
      <c r="F7" s="30">
        <v>0.14000000000000001</v>
      </c>
      <c r="G7" s="30">
        <v>0.14000000000000001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selection activeCell="A2" sqref="A2"/>
    </sheetView>
  </sheetViews>
  <sheetFormatPr defaultRowHeight="13.5"/>
  <cols>
    <col min="1" max="1" width="12.875" style="2" customWidth="1"/>
    <col min="2" max="8" width="9" style="2"/>
    <col min="9" max="9" width="11" style="2" customWidth="1"/>
    <col min="10" max="16384" width="9" style="2"/>
  </cols>
  <sheetData>
    <row r="2" spans="1:12">
      <c r="A2" t="s">
        <v>176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>
      <c r="A3" s="20" t="s">
        <v>177</v>
      </c>
      <c r="B3" s="20" t="s">
        <v>79</v>
      </c>
      <c r="C3" s="20" t="s">
        <v>80</v>
      </c>
      <c r="D3" s="20" t="s">
        <v>81</v>
      </c>
      <c r="E3" s="20" t="s">
        <v>82</v>
      </c>
      <c r="F3" s="20" t="s">
        <v>83</v>
      </c>
      <c r="G3" s="20" t="s">
        <v>84</v>
      </c>
      <c r="H3" s="56" t="s">
        <v>64</v>
      </c>
      <c r="I3" s="57" t="s">
        <v>65</v>
      </c>
      <c r="J3" s="58" t="s">
        <v>15</v>
      </c>
      <c r="K3" s="57" t="s">
        <v>66</v>
      </c>
      <c r="L3" s="59" t="s">
        <v>67</v>
      </c>
    </row>
    <row r="4" spans="1:12">
      <c r="A4" s="23" t="s">
        <v>178</v>
      </c>
      <c r="B4" s="23">
        <v>52</v>
      </c>
      <c r="C4" s="23">
        <v>48</v>
      </c>
      <c r="D4" s="23">
        <v>60</v>
      </c>
      <c r="E4" s="23">
        <v>33</v>
      </c>
      <c r="F4" s="23">
        <v>13</v>
      </c>
      <c r="G4" s="23">
        <v>14</v>
      </c>
      <c r="H4" s="23">
        <v>220</v>
      </c>
      <c r="I4" s="23">
        <v>1</v>
      </c>
      <c r="J4" s="23">
        <v>221</v>
      </c>
      <c r="K4" s="60">
        <v>2.6</v>
      </c>
      <c r="L4" s="61">
        <v>2.89</v>
      </c>
    </row>
    <row r="5" spans="1:12">
      <c r="A5" s="50" t="s">
        <v>60</v>
      </c>
      <c r="B5" s="25">
        <f t="shared" ref="B5:G5" si="0">B4/$H4*100</f>
        <v>23.636363636363637</v>
      </c>
      <c r="C5" s="25">
        <f t="shared" si="0"/>
        <v>21.818181818181817</v>
      </c>
      <c r="D5" s="25">
        <f t="shared" si="0"/>
        <v>27.27272727272727</v>
      </c>
      <c r="E5" s="25">
        <f t="shared" si="0"/>
        <v>15</v>
      </c>
      <c r="F5" s="25">
        <f t="shared" si="0"/>
        <v>5.9090909090909092</v>
      </c>
      <c r="G5" s="25">
        <f t="shared" si="0"/>
        <v>6.3636363636363633</v>
      </c>
      <c r="H5" s="25">
        <f>H4/$H4*100</f>
        <v>100</v>
      </c>
      <c r="I5" s="23"/>
      <c r="J5" s="23"/>
      <c r="K5" s="60"/>
      <c r="L5" s="61"/>
    </row>
    <row r="6" spans="1:12">
      <c r="A6" s="23" t="s">
        <v>179</v>
      </c>
      <c r="B6" s="23">
        <v>167</v>
      </c>
      <c r="C6" s="23">
        <v>173</v>
      </c>
      <c r="D6" s="23">
        <v>261</v>
      </c>
      <c r="E6" s="23">
        <v>128</v>
      </c>
      <c r="F6" s="23">
        <v>56</v>
      </c>
      <c r="G6" s="23">
        <v>42</v>
      </c>
      <c r="H6" s="23">
        <v>827</v>
      </c>
      <c r="I6" s="23">
        <v>26</v>
      </c>
      <c r="J6" s="23">
        <v>853</v>
      </c>
      <c r="K6" s="60">
        <v>2.63</v>
      </c>
      <c r="L6" s="61">
        <v>2.69</v>
      </c>
    </row>
    <row r="7" spans="1:12">
      <c r="A7" s="50" t="s">
        <v>60</v>
      </c>
      <c r="B7" s="25">
        <f t="shared" ref="B7:G7" si="1">B6/$H6*100</f>
        <v>20.19347037484885</v>
      </c>
      <c r="C7" s="25">
        <f t="shared" si="1"/>
        <v>20.918984280532044</v>
      </c>
      <c r="D7" s="25">
        <f t="shared" si="1"/>
        <v>31.559854897218862</v>
      </c>
      <c r="E7" s="25">
        <f t="shared" si="1"/>
        <v>15.477629987908101</v>
      </c>
      <c r="F7" s="25">
        <f t="shared" si="1"/>
        <v>6.7714631197097948</v>
      </c>
      <c r="G7" s="25">
        <f t="shared" si="1"/>
        <v>5.0785973397823456</v>
      </c>
      <c r="H7" s="25">
        <f>H6/$H6*100</f>
        <v>100</v>
      </c>
      <c r="I7" s="23"/>
      <c r="J7" s="23"/>
      <c r="K7" s="60"/>
      <c r="L7" s="61"/>
    </row>
    <row r="8" spans="1:12">
      <c r="A8" s="23" t="s">
        <v>180</v>
      </c>
      <c r="B8" s="23">
        <v>173</v>
      </c>
      <c r="C8" s="23">
        <v>270</v>
      </c>
      <c r="D8" s="23">
        <v>354</v>
      </c>
      <c r="E8" s="23">
        <v>136</v>
      </c>
      <c r="F8" s="23">
        <v>59</v>
      </c>
      <c r="G8" s="23">
        <v>37</v>
      </c>
      <c r="H8" s="23">
        <v>1029</v>
      </c>
      <c r="I8" s="23">
        <v>39</v>
      </c>
      <c r="J8" s="23">
        <v>1068</v>
      </c>
      <c r="K8" s="60">
        <v>2.46</v>
      </c>
      <c r="L8" s="61">
        <v>2.56</v>
      </c>
    </row>
    <row r="9" spans="1:12">
      <c r="A9" s="50" t="s">
        <v>60</v>
      </c>
      <c r="B9" s="25">
        <f t="shared" ref="B9:G9" si="2">B8/$H8*100</f>
        <v>16.812439261418856</v>
      </c>
      <c r="C9" s="25">
        <f t="shared" si="2"/>
        <v>26.239067055393583</v>
      </c>
      <c r="D9" s="25">
        <f t="shared" si="2"/>
        <v>34.402332361516038</v>
      </c>
      <c r="E9" s="25">
        <f t="shared" si="2"/>
        <v>13.216715257531582</v>
      </c>
      <c r="F9" s="25">
        <f t="shared" si="2"/>
        <v>5.7337220602526724</v>
      </c>
      <c r="G9" s="25">
        <f t="shared" si="2"/>
        <v>3.5957240038872693</v>
      </c>
      <c r="H9" s="25">
        <f>H8/$H8*100</f>
        <v>100</v>
      </c>
      <c r="I9" s="23"/>
      <c r="J9" s="23"/>
      <c r="K9" s="60"/>
      <c r="L9" s="61"/>
    </row>
    <row r="10" spans="1:12">
      <c r="A10" s="23" t="s">
        <v>181</v>
      </c>
      <c r="B10" s="23">
        <v>75</v>
      </c>
      <c r="C10" s="23">
        <v>101</v>
      </c>
      <c r="D10" s="23">
        <v>106</v>
      </c>
      <c r="E10" s="23">
        <v>36</v>
      </c>
      <c r="F10" s="23">
        <v>12</v>
      </c>
      <c r="G10" s="23">
        <v>7</v>
      </c>
      <c r="H10" s="23">
        <v>337</v>
      </c>
      <c r="I10" s="23">
        <v>7</v>
      </c>
      <c r="J10" s="23">
        <v>344</v>
      </c>
      <c r="K10" s="60">
        <v>1.99</v>
      </c>
      <c r="L10" s="61">
        <v>2.17</v>
      </c>
    </row>
    <row r="11" spans="1:12">
      <c r="A11" s="50" t="s">
        <v>60</v>
      </c>
      <c r="B11" s="25">
        <f t="shared" ref="B11:G11" si="3">B10/$H10*100</f>
        <v>22.255192878338278</v>
      </c>
      <c r="C11" s="25">
        <f t="shared" si="3"/>
        <v>29.970326409495552</v>
      </c>
      <c r="D11" s="25">
        <f t="shared" si="3"/>
        <v>31.454005934718097</v>
      </c>
      <c r="E11" s="25">
        <f t="shared" si="3"/>
        <v>10.682492581602373</v>
      </c>
      <c r="F11" s="25">
        <f t="shared" si="3"/>
        <v>3.5608308605341246</v>
      </c>
      <c r="G11" s="25">
        <f t="shared" si="3"/>
        <v>2.0771513353115725</v>
      </c>
      <c r="H11" s="25">
        <f>H10/$H10*100</f>
        <v>100</v>
      </c>
      <c r="I11" s="23"/>
      <c r="J11" s="23"/>
      <c r="K11" s="60"/>
      <c r="L11" s="61"/>
    </row>
    <row r="12" spans="1:12">
      <c r="A12" s="26" t="s">
        <v>13</v>
      </c>
      <c r="B12" s="26">
        <v>467</v>
      </c>
      <c r="C12" s="26">
        <v>592</v>
      </c>
      <c r="D12" s="26">
        <v>781</v>
      </c>
      <c r="E12" s="26">
        <v>333</v>
      </c>
      <c r="F12" s="26">
        <v>140</v>
      </c>
      <c r="G12" s="26">
        <v>100</v>
      </c>
      <c r="H12" s="26">
        <v>2413</v>
      </c>
      <c r="I12" s="26">
        <v>73</v>
      </c>
      <c r="J12" s="26">
        <v>2486</v>
      </c>
      <c r="K12" s="28">
        <v>2.46</v>
      </c>
      <c r="L12" s="29">
        <v>2.59</v>
      </c>
    </row>
    <row r="13" spans="1:12">
      <c r="A13" s="50" t="s">
        <v>60</v>
      </c>
      <c r="B13" s="25">
        <f t="shared" ref="B13:G13" si="4">B12/$H12*100</f>
        <v>19.353501864898469</v>
      </c>
      <c r="C13" s="25">
        <f t="shared" si="4"/>
        <v>24.533775383340238</v>
      </c>
      <c r="D13" s="25">
        <f t="shared" si="4"/>
        <v>32.366348943224203</v>
      </c>
      <c r="E13" s="25">
        <f t="shared" si="4"/>
        <v>13.800248653128886</v>
      </c>
      <c r="F13" s="25">
        <f t="shared" si="4"/>
        <v>5.8019063406547868</v>
      </c>
      <c r="G13" s="25">
        <f t="shared" si="4"/>
        <v>4.1442188147534189</v>
      </c>
      <c r="H13" s="25">
        <f>H12/$H12*100</f>
        <v>100</v>
      </c>
      <c r="I13" s="23"/>
      <c r="J13" s="23"/>
      <c r="K13" s="60"/>
      <c r="L13" s="61"/>
    </row>
    <row r="14" spans="1:12" ht="27">
      <c r="A14" s="79" t="s">
        <v>14</v>
      </c>
      <c r="B14" s="26">
        <v>859</v>
      </c>
      <c r="C14" s="26">
        <v>475</v>
      </c>
      <c r="D14" s="26">
        <v>488</v>
      </c>
      <c r="E14" s="26">
        <v>272</v>
      </c>
      <c r="F14" s="26">
        <v>96</v>
      </c>
      <c r="G14" s="26">
        <v>109</v>
      </c>
      <c r="H14" s="26">
        <v>2299</v>
      </c>
      <c r="I14" s="26">
        <v>2319</v>
      </c>
      <c r="J14" s="26">
        <v>4618</v>
      </c>
      <c r="K14" s="28">
        <v>2.02</v>
      </c>
      <c r="L14" s="29">
        <v>2.71</v>
      </c>
    </row>
    <row r="15" spans="1:12">
      <c r="A15" s="50" t="s">
        <v>60</v>
      </c>
      <c r="B15" s="25">
        <f t="shared" ref="B15:G15" si="5">B14/$H14*100</f>
        <v>37.364071335363199</v>
      </c>
      <c r="C15" s="25">
        <f t="shared" si="5"/>
        <v>20.66115702479339</v>
      </c>
      <c r="D15" s="25">
        <f t="shared" si="5"/>
        <v>21.226620269682471</v>
      </c>
      <c r="E15" s="25">
        <f t="shared" si="5"/>
        <v>11.831230969986951</v>
      </c>
      <c r="F15" s="25">
        <f t="shared" si="5"/>
        <v>4.1757285776424533</v>
      </c>
      <c r="G15" s="25">
        <f t="shared" si="5"/>
        <v>4.741191822531535</v>
      </c>
      <c r="H15" s="25">
        <f>H14/$H14*100</f>
        <v>100</v>
      </c>
      <c r="I15" s="23"/>
      <c r="J15" s="23"/>
      <c r="K15" s="60"/>
      <c r="L15" s="61"/>
    </row>
    <row r="16" spans="1:12">
      <c r="A16" s="26" t="s">
        <v>15</v>
      </c>
      <c r="B16" s="26">
        <v>1326</v>
      </c>
      <c r="C16" s="26">
        <v>1067</v>
      </c>
      <c r="D16" s="26">
        <v>1269</v>
      </c>
      <c r="E16" s="26">
        <v>605</v>
      </c>
      <c r="F16" s="26">
        <v>236</v>
      </c>
      <c r="G16" s="26">
        <v>209</v>
      </c>
      <c r="H16" s="26">
        <v>4712</v>
      </c>
      <c r="I16" s="26">
        <v>2392</v>
      </c>
      <c r="J16" s="26">
        <v>7104</v>
      </c>
      <c r="K16" s="28">
        <v>2.25</v>
      </c>
      <c r="L16" s="29">
        <v>2.66</v>
      </c>
    </row>
    <row r="17" spans="1:12">
      <c r="A17" s="50" t="s">
        <v>60</v>
      </c>
      <c r="B17" s="25">
        <f t="shared" ref="B17:G17" si="6">B16/$H16*100</f>
        <v>28.140916808149406</v>
      </c>
      <c r="C17" s="25">
        <f t="shared" si="6"/>
        <v>22.644312393887947</v>
      </c>
      <c r="D17" s="25">
        <f t="shared" si="6"/>
        <v>26.931239388794566</v>
      </c>
      <c r="E17" s="25">
        <f t="shared" si="6"/>
        <v>12.83955857385399</v>
      </c>
      <c r="F17" s="25">
        <f t="shared" si="6"/>
        <v>5.0084889643463502</v>
      </c>
      <c r="G17" s="25">
        <f t="shared" si="6"/>
        <v>4.435483870967742</v>
      </c>
      <c r="H17" s="25">
        <f>H16/$H16*100</f>
        <v>100</v>
      </c>
      <c r="I17" s="23"/>
      <c r="J17" s="23"/>
      <c r="K17" s="23"/>
      <c r="L17" s="24"/>
    </row>
    <row r="18" spans="1:12">
      <c r="A18" s="26" t="s">
        <v>24</v>
      </c>
      <c r="B18" s="26">
        <v>0.66</v>
      </c>
      <c r="C18" s="26">
        <v>0.68</v>
      </c>
      <c r="D18" s="26">
        <v>0.67</v>
      </c>
      <c r="E18" s="26">
        <v>0.65</v>
      </c>
      <c r="F18" s="26">
        <v>0.64</v>
      </c>
      <c r="G18" s="26">
        <v>0.62</v>
      </c>
      <c r="H18" s="26">
        <v>0.66</v>
      </c>
      <c r="I18" s="26">
        <v>0.67</v>
      </c>
      <c r="J18" s="26">
        <v>0.66</v>
      </c>
      <c r="K18" s="26"/>
      <c r="L18" s="27"/>
    </row>
    <row r="19" spans="1:12">
      <c r="A19" s="30" t="s">
        <v>25</v>
      </c>
      <c r="B19" s="30">
        <v>0.14000000000000001</v>
      </c>
      <c r="C19" s="30">
        <v>0.14000000000000001</v>
      </c>
      <c r="D19" s="30">
        <v>0.12</v>
      </c>
      <c r="E19" s="30">
        <v>0.13</v>
      </c>
      <c r="F19" s="30">
        <v>0.13</v>
      </c>
      <c r="G19" s="30">
        <v>0.14000000000000001</v>
      </c>
      <c r="H19" s="30">
        <v>0.13</v>
      </c>
      <c r="I19" s="30">
        <v>0.1</v>
      </c>
      <c r="J19" s="30">
        <v>0.13</v>
      </c>
      <c r="K19" s="30"/>
      <c r="L19" s="80"/>
    </row>
    <row r="20" spans="1:12">
      <c r="A20" t="s">
        <v>68</v>
      </c>
    </row>
    <row r="21" spans="1:12">
      <c r="A21" t="s">
        <v>269</v>
      </c>
    </row>
    <row r="22" spans="1:12">
      <c r="A22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A2" sqref="A2"/>
    </sheetView>
  </sheetViews>
  <sheetFormatPr defaultColWidth="9" defaultRowHeight="13.5"/>
  <cols>
    <col min="1" max="1" width="22.75" style="2" customWidth="1"/>
    <col min="2" max="6" width="9" style="2"/>
    <col min="7" max="7" width="11.875" style="2" customWidth="1"/>
    <col min="8" max="16384" width="9" style="2"/>
  </cols>
  <sheetData>
    <row r="2" spans="1:10">
      <c r="A2" s="97" t="s">
        <v>182</v>
      </c>
    </row>
    <row r="3" spans="1:10" ht="40.5">
      <c r="A3" s="20" t="s">
        <v>183</v>
      </c>
      <c r="B3" s="20" t="s">
        <v>178</v>
      </c>
      <c r="C3" s="20" t="s">
        <v>179</v>
      </c>
      <c r="D3" s="20" t="s">
        <v>180</v>
      </c>
      <c r="E3" s="20" t="s">
        <v>181</v>
      </c>
      <c r="F3" s="56" t="s">
        <v>64</v>
      </c>
      <c r="G3" s="57" t="s">
        <v>65</v>
      </c>
      <c r="H3" s="58" t="s">
        <v>15</v>
      </c>
      <c r="I3" s="57" t="s">
        <v>66</v>
      </c>
      <c r="J3" s="59" t="s">
        <v>67</v>
      </c>
    </row>
    <row r="4" spans="1:10">
      <c r="A4" s="23" t="s">
        <v>40</v>
      </c>
      <c r="B4" s="23">
        <v>30</v>
      </c>
      <c r="C4" s="23">
        <v>227</v>
      </c>
      <c r="D4" s="23">
        <v>341</v>
      </c>
      <c r="E4" s="23">
        <v>145</v>
      </c>
      <c r="F4" s="23">
        <v>743</v>
      </c>
      <c r="G4" s="23">
        <v>1583</v>
      </c>
      <c r="H4" s="23">
        <v>2326</v>
      </c>
      <c r="I4" s="60">
        <v>0.7</v>
      </c>
      <c r="J4" s="24">
        <v>0.12</v>
      </c>
    </row>
    <row r="5" spans="1:10">
      <c r="A5" s="23" t="s">
        <v>41</v>
      </c>
      <c r="B5" s="23">
        <v>91</v>
      </c>
      <c r="C5" s="23">
        <v>320</v>
      </c>
      <c r="D5" s="23">
        <v>342</v>
      </c>
      <c r="E5" s="23">
        <v>98</v>
      </c>
      <c r="F5" s="23">
        <v>851</v>
      </c>
      <c r="G5" s="23">
        <v>1295</v>
      </c>
      <c r="H5" s="23">
        <v>2146</v>
      </c>
      <c r="I5" s="60">
        <v>0.65</v>
      </c>
      <c r="J5" s="24">
        <v>0.14000000000000001</v>
      </c>
    </row>
    <row r="6" spans="1:10">
      <c r="A6" s="23" t="s">
        <v>42</v>
      </c>
      <c r="B6" s="23">
        <v>25</v>
      </c>
      <c r="C6" s="23">
        <v>94</v>
      </c>
      <c r="D6" s="23">
        <v>145</v>
      </c>
      <c r="E6" s="23">
        <v>49</v>
      </c>
      <c r="F6" s="23">
        <v>313</v>
      </c>
      <c r="G6" s="23">
        <v>630</v>
      </c>
      <c r="H6" s="23">
        <v>943</v>
      </c>
      <c r="I6" s="60">
        <v>0.68</v>
      </c>
      <c r="J6" s="24">
        <v>0.13</v>
      </c>
    </row>
    <row r="7" spans="1:10">
      <c r="A7" s="23" t="s">
        <v>43</v>
      </c>
      <c r="B7" s="23">
        <v>9</v>
      </c>
      <c r="C7" s="23">
        <v>36</v>
      </c>
      <c r="D7" s="23">
        <v>29</v>
      </c>
      <c r="E7" s="23">
        <v>8</v>
      </c>
      <c r="F7" s="23">
        <v>82</v>
      </c>
      <c r="G7" s="23">
        <v>143</v>
      </c>
      <c r="H7" s="23">
        <v>225</v>
      </c>
      <c r="I7" s="60">
        <v>0.64</v>
      </c>
      <c r="J7" s="24">
        <v>0.13</v>
      </c>
    </row>
    <row r="8" spans="1:10">
      <c r="A8" s="23" t="s">
        <v>44</v>
      </c>
      <c r="B8" s="23">
        <v>7</v>
      </c>
      <c r="C8" s="23">
        <v>9</v>
      </c>
      <c r="D8" s="23">
        <v>11</v>
      </c>
      <c r="E8" s="23">
        <v>2</v>
      </c>
      <c r="F8" s="23">
        <v>29</v>
      </c>
      <c r="G8" s="23">
        <v>49</v>
      </c>
      <c r="H8" s="23">
        <v>78</v>
      </c>
      <c r="I8" s="60">
        <v>0.6</v>
      </c>
      <c r="J8" s="24">
        <v>0.15</v>
      </c>
    </row>
    <row r="9" spans="1:10">
      <c r="A9" s="23" t="s">
        <v>184</v>
      </c>
      <c r="B9" s="23">
        <v>59</v>
      </c>
      <c r="C9" s="23">
        <v>167</v>
      </c>
      <c r="D9" s="23">
        <v>200</v>
      </c>
      <c r="E9" s="23">
        <v>42</v>
      </c>
      <c r="F9" s="23">
        <v>468</v>
      </c>
      <c r="G9" s="23">
        <v>918</v>
      </c>
      <c r="H9" s="23">
        <v>1386</v>
      </c>
      <c r="I9" s="60"/>
      <c r="J9" s="24"/>
    </row>
    <row r="10" spans="1:10">
      <c r="A10" s="26" t="s">
        <v>13</v>
      </c>
      <c r="B10" s="26">
        <v>221</v>
      </c>
      <c r="C10" s="26">
        <v>853</v>
      </c>
      <c r="D10" s="26">
        <v>1068</v>
      </c>
      <c r="E10" s="26">
        <v>344</v>
      </c>
      <c r="F10" s="26">
        <v>2486</v>
      </c>
      <c r="G10" s="26">
        <v>4618</v>
      </c>
      <c r="H10" s="26">
        <v>7104</v>
      </c>
      <c r="I10" s="28">
        <v>0.66</v>
      </c>
      <c r="J10" s="27">
        <v>0.13</v>
      </c>
    </row>
    <row r="11" spans="1:10">
      <c r="A11" s="26" t="s">
        <v>14</v>
      </c>
      <c r="B11" s="26"/>
      <c r="C11" s="26"/>
      <c r="D11" s="26"/>
      <c r="E11" s="26"/>
      <c r="F11" s="26"/>
      <c r="G11" s="26"/>
      <c r="H11" s="26"/>
      <c r="I11" s="26">
        <v>0</v>
      </c>
      <c r="J11" s="27">
        <v>0</v>
      </c>
    </row>
    <row r="12" spans="1:10">
      <c r="A12" s="30" t="s">
        <v>15</v>
      </c>
      <c r="B12" s="30">
        <v>221</v>
      </c>
      <c r="C12" s="30">
        <v>853</v>
      </c>
      <c r="D12" s="30">
        <v>1068</v>
      </c>
      <c r="E12" s="30">
        <v>344</v>
      </c>
      <c r="F12" s="30">
        <v>2486</v>
      </c>
      <c r="G12" s="30">
        <v>4618</v>
      </c>
      <c r="H12" s="30">
        <v>7104</v>
      </c>
      <c r="I12" s="30">
        <v>0.66</v>
      </c>
      <c r="J12" s="80">
        <v>0.13</v>
      </c>
    </row>
    <row r="14" spans="1:10">
      <c r="A14" t="s">
        <v>269</v>
      </c>
    </row>
    <row r="15" spans="1:10">
      <c r="A15" s="7" t="s">
        <v>267</v>
      </c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8"/>
  <sheetViews>
    <sheetView workbookViewId="0">
      <selection activeCell="A2" sqref="A2"/>
    </sheetView>
  </sheetViews>
  <sheetFormatPr defaultRowHeight="13.5"/>
  <cols>
    <col min="1" max="8" width="9" style="1"/>
    <col min="9" max="9" width="10.875" style="1" customWidth="1"/>
    <col min="10" max="16384" width="9" style="1"/>
  </cols>
  <sheetData>
    <row r="2" spans="1:13">
      <c r="A2" s="1" t="s">
        <v>185</v>
      </c>
    </row>
    <row r="3" spans="1:13">
      <c r="A3" s="98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54">
      <c r="A4" s="99"/>
      <c r="B4" s="100">
        <v>0</v>
      </c>
      <c r="C4" s="100" t="s">
        <v>187</v>
      </c>
      <c r="D4" s="100" t="s">
        <v>188</v>
      </c>
      <c r="E4" s="100" t="s">
        <v>189</v>
      </c>
      <c r="F4" s="100" t="s">
        <v>190</v>
      </c>
      <c r="G4" s="100" t="s">
        <v>191</v>
      </c>
      <c r="H4" s="100" t="s">
        <v>13</v>
      </c>
      <c r="I4" s="101" t="s">
        <v>192</v>
      </c>
      <c r="J4" s="100" t="s">
        <v>15</v>
      </c>
      <c r="K4" s="100" t="s">
        <v>193</v>
      </c>
    </row>
    <row r="5" spans="1:13">
      <c r="A5" s="102" t="s">
        <v>194</v>
      </c>
      <c r="B5" s="85">
        <v>3446</v>
      </c>
      <c r="C5" s="85">
        <v>525</v>
      </c>
      <c r="D5" s="85">
        <v>169</v>
      </c>
      <c r="E5" s="85">
        <v>76</v>
      </c>
      <c r="F5" s="85">
        <v>44</v>
      </c>
      <c r="G5" s="85">
        <v>59</v>
      </c>
      <c r="H5" s="85">
        <v>4319</v>
      </c>
      <c r="I5" s="85">
        <v>2785</v>
      </c>
      <c r="J5" s="85">
        <v>7104</v>
      </c>
      <c r="K5" s="103">
        <v>0.40350069009480899</v>
      </c>
      <c r="M5"/>
    </row>
    <row r="6" spans="1:13">
      <c r="A6" s="104" t="s">
        <v>60</v>
      </c>
      <c r="B6" s="105">
        <v>79.786987728640895</v>
      </c>
      <c r="C6" s="105">
        <v>12.155591572123177</v>
      </c>
      <c r="D6" s="105">
        <v>3.9129428108358413</v>
      </c>
      <c r="E6" s="105">
        <v>1.7596665894883075</v>
      </c>
      <c r="F6" s="105">
        <v>1.0187543412827043</v>
      </c>
      <c r="G6" s="105">
        <v>1.3660569576290809</v>
      </c>
      <c r="H6" s="105">
        <v>100</v>
      </c>
      <c r="I6" s="105"/>
      <c r="J6" s="105"/>
      <c r="K6" s="106"/>
    </row>
    <row r="7" spans="1:13">
      <c r="A7" s="107" t="s">
        <v>195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3">
      <c r="A8" t="s">
        <v>269</v>
      </c>
    </row>
    <row r="9" spans="1:13">
      <c r="A9" s="7" t="s">
        <v>267</v>
      </c>
    </row>
    <row r="10" spans="1:13">
      <c r="A10" s="7"/>
    </row>
    <row r="11" spans="1:13">
      <c r="A11" s="98" t="s">
        <v>196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3" ht="54">
      <c r="A12" s="99"/>
      <c r="B12" s="100">
        <v>0</v>
      </c>
      <c r="C12" s="100" t="s">
        <v>187</v>
      </c>
      <c r="D12" s="100" t="s">
        <v>188</v>
      </c>
      <c r="E12" s="100" t="s">
        <v>189</v>
      </c>
      <c r="F12" s="100" t="s">
        <v>190</v>
      </c>
      <c r="G12" s="100" t="s">
        <v>191</v>
      </c>
      <c r="H12" s="100" t="s">
        <v>13</v>
      </c>
      <c r="I12" s="101" t="s">
        <v>197</v>
      </c>
      <c r="J12" s="100" t="s">
        <v>15</v>
      </c>
      <c r="K12" s="100" t="s">
        <v>198</v>
      </c>
    </row>
    <row r="13" spans="1:13">
      <c r="A13" s="102" t="s">
        <v>199</v>
      </c>
      <c r="B13" s="85">
        <v>3746</v>
      </c>
      <c r="C13" s="85">
        <v>443</v>
      </c>
      <c r="D13" s="85">
        <v>120</v>
      </c>
      <c r="E13" s="85">
        <v>32</v>
      </c>
      <c r="F13" s="85">
        <v>13</v>
      </c>
      <c r="G13" s="85">
        <v>23</v>
      </c>
      <c r="H13" s="85">
        <v>4377</v>
      </c>
      <c r="I13" s="85">
        <v>2727</v>
      </c>
      <c r="J13" s="85">
        <v>7104</v>
      </c>
      <c r="K13" s="103">
        <v>0.240858897404476</v>
      </c>
    </row>
    <row r="14" spans="1:13">
      <c r="A14" s="104" t="s">
        <v>60</v>
      </c>
      <c r="B14" s="105">
        <v>85.583733150559752</v>
      </c>
      <c r="C14" s="105">
        <v>10.121087502855836</v>
      </c>
      <c r="D14" s="105">
        <v>2.7416038382453736</v>
      </c>
      <c r="E14" s="105">
        <v>0.731094356865433</v>
      </c>
      <c r="F14" s="105">
        <v>0.29700708247658214</v>
      </c>
      <c r="G14" s="105">
        <v>0.52547406899702997</v>
      </c>
      <c r="H14" s="105">
        <v>100</v>
      </c>
      <c r="I14" s="105"/>
      <c r="J14" s="105"/>
      <c r="K14" s="106"/>
    </row>
    <row r="15" spans="1:13">
      <c r="A15" s="107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3">
      <c r="A16" t="s">
        <v>269</v>
      </c>
    </row>
    <row r="17" spans="1:1">
      <c r="A17" s="7" t="s">
        <v>267</v>
      </c>
    </row>
    <row r="18" spans="1:1">
      <c r="A18"/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A2" sqref="A2"/>
    </sheetView>
  </sheetViews>
  <sheetFormatPr defaultColWidth="9" defaultRowHeight="13.5"/>
  <cols>
    <col min="1" max="1" width="10.375" style="2" customWidth="1"/>
    <col min="2" max="8" width="9" style="2"/>
    <col min="9" max="9" width="11.125" style="2" customWidth="1"/>
    <col min="10" max="16384" width="9" style="2"/>
  </cols>
  <sheetData>
    <row r="2" spans="1:11">
      <c r="A2" s="109" t="s">
        <v>201</v>
      </c>
      <c r="B2" s="109"/>
      <c r="C2" s="109"/>
      <c r="D2" s="109"/>
      <c r="E2" s="109"/>
      <c r="F2" s="109"/>
    </row>
    <row r="3" spans="1:11" ht="54">
      <c r="A3" s="110" t="s">
        <v>202</v>
      </c>
      <c r="B3" s="110">
        <v>0</v>
      </c>
      <c r="C3" s="110" t="s">
        <v>187</v>
      </c>
      <c r="D3" s="110" t="s">
        <v>188</v>
      </c>
      <c r="E3" s="110" t="s">
        <v>189</v>
      </c>
      <c r="F3" s="110" t="s">
        <v>190</v>
      </c>
      <c r="G3" s="110" t="s">
        <v>191</v>
      </c>
      <c r="H3" s="110" t="s">
        <v>13</v>
      </c>
      <c r="I3" s="111" t="s">
        <v>203</v>
      </c>
      <c r="J3" s="110" t="s">
        <v>15</v>
      </c>
      <c r="K3" s="110" t="s">
        <v>193</v>
      </c>
    </row>
    <row r="4" spans="1:11">
      <c r="A4" s="112" t="s">
        <v>74</v>
      </c>
      <c r="B4" s="113">
        <v>2318</v>
      </c>
      <c r="C4" s="113">
        <v>287</v>
      </c>
      <c r="D4" s="113">
        <v>84</v>
      </c>
      <c r="E4" s="113">
        <v>23</v>
      </c>
      <c r="F4" s="113">
        <v>9</v>
      </c>
      <c r="G4" s="114">
        <v>17</v>
      </c>
      <c r="H4" s="113">
        <f>SUM(B4:G4)</f>
        <v>2738</v>
      </c>
      <c r="I4" s="114">
        <v>1762</v>
      </c>
      <c r="J4" s="114">
        <v>4500</v>
      </c>
      <c r="K4" s="114">
        <v>0.27</v>
      </c>
    </row>
    <row r="5" spans="1:11">
      <c r="A5" s="115" t="s">
        <v>205</v>
      </c>
      <c r="B5" s="116">
        <f>B4/$H$4*100</f>
        <v>84.660336011687363</v>
      </c>
      <c r="C5" s="116">
        <f t="shared" ref="C5:H5" si="0">C4/$H$4*100</f>
        <v>10.482103725346969</v>
      </c>
      <c r="D5" s="116">
        <f t="shared" si="0"/>
        <v>3.0679327976625275</v>
      </c>
      <c r="E5" s="116">
        <f t="shared" si="0"/>
        <v>0.84002921840759681</v>
      </c>
      <c r="F5" s="116">
        <f t="shared" si="0"/>
        <v>0.3287070854638422</v>
      </c>
      <c r="G5" s="116">
        <f t="shared" si="0"/>
        <v>0.62089116143170198</v>
      </c>
      <c r="H5" s="116">
        <f t="shared" si="0"/>
        <v>100</v>
      </c>
      <c r="I5" s="116"/>
      <c r="J5" s="116"/>
      <c r="K5" s="117"/>
    </row>
    <row r="6" spans="1:11">
      <c r="A6" s="115" t="s">
        <v>206</v>
      </c>
      <c r="B6" s="118">
        <v>1428</v>
      </c>
      <c r="C6" s="118">
        <v>156</v>
      </c>
      <c r="D6" s="118">
        <v>36</v>
      </c>
      <c r="E6" s="118">
        <v>9</v>
      </c>
      <c r="F6" s="118">
        <v>4</v>
      </c>
      <c r="G6" s="117">
        <v>6</v>
      </c>
      <c r="H6" s="118">
        <f>SUM(B6:G6)</f>
        <v>1639</v>
      </c>
      <c r="I6" s="117">
        <v>965</v>
      </c>
      <c r="J6" s="118">
        <f>SUM(H6:I6)</f>
        <v>2604</v>
      </c>
      <c r="K6" s="117">
        <v>0.2</v>
      </c>
    </row>
    <row r="7" spans="1:11">
      <c r="A7" s="119" t="s">
        <v>205</v>
      </c>
      <c r="B7" s="116">
        <f>B6/$H$6*100</f>
        <v>87.126296522269669</v>
      </c>
      <c r="C7" s="116">
        <f t="shared" ref="C7:H7" si="1">C6/$H$6*100</f>
        <v>9.5179987797437455</v>
      </c>
      <c r="D7" s="116">
        <f t="shared" si="1"/>
        <v>2.1964612568639414</v>
      </c>
      <c r="E7" s="116">
        <f t="shared" si="1"/>
        <v>0.54911531421598536</v>
      </c>
      <c r="F7" s="116">
        <f t="shared" si="1"/>
        <v>0.24405125076266015</v>
      </c>
      <c r="G7" s="116">
        <f t="shared" si="1"/>
        <v>0.36607687614399026</v>
      </c>
      <c r="H7" s="116">
        <f t="shared" si="1"/>
        <v>100</v>
      </c>
      <c r="I7" s="120"/>
      <c r="J7" s="121"/>
      <c r="K7" s="120"/>
    </row>
    <row r="8" spans="1:11">
      <c r="A8" s="112" t="s">
        <v>207</v>
      </c>
      <c r="B8" s="113">
        <f>B4+B6</f>
        <v>3746</v>
      </c>
      <c r="C8" s="113">
        <f t="shared" ref="C8:J8" si="2">C4+C6</f>
        <v>443</v>
      </c>
      <c r="D8" s="113">
        <f t="shared" si="2"/>
        <v>120</v>
      </c>
      <c r="E8" s="113">
        <f t="shared" si="2"/>
        <v>32</v>
      </c>
      <c r="F8" s="113">
        <f t="shared" si="2"/>
        <v>13</v>
      </c>
      <c r="G8" s="113">
        <f t="shared" si="2"/>
        <v>23</v>
      </c>
      <c r="H8" s="113">
        <f t="shared" si="2"/>
        <v>4377</v>
      </c>
      <c r="I8" s="113">
        <f t="shared" si="2"/>
        <v>2727</v>
      </c>
      <c r="J8" s="113">
        <f t="shared" si="2"/>
        <v>7104</v>
      </c>
      <c r="K8" s="113">
        <v>0.24</v>
      </c>
    </row>
    <row r="9" spans="1:11">
      <c r="A9" s="119" t="s">
        <v>208</v>
      </c>
      <c r="B9" s="122">
        <f>B8/$H$8*100</f>
        <v>85.583733150559752</v>
      </c>
      <c r="C9" s="122">
        <f t="shared" ref="C9:H9" si="3">C8/$H$8*100</f>
        <v>10.121087502855836</v>
      </c>
      <c r="D9" s="122">
        <f t="shared" si="3"/>
        <v>2.7416038382453736</v>
      </c>
      <c r="E9" s="122">
        <f t="shared" si="3"/>
        <v>0.731094356865433</v>
      </c>
      <c r="F9" s="122">
        <f t="shared" si="3"/>
        <v>0.29700708247658214</v>
      </c>
      <c r="G9" s="122">
        <f t="shared" si="3"/>
        <v>0.52547406899702997</v>
      </c>
      <c r="H9" s="122">
        <f t="shared" si="3"/>
        <v>100</v>
      </c>
      <c r="I9" s="121"/>
      <c r="J9" s="121"/>
      <c r="K9" s="121"/>
    </row>
    <row r="10" spans="1:11" ht="40.5">
      <c r="A10" s="123" t="s">
        <v>209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>
      <c r="A11" s="119" t="s">
        <v>208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>
      <c r="A12" s="112" t="s">
        <v>210</v>
      </c>
      <c r="B12" s="113">
        <f>B8+B10</f>
        <v>3746</v>
      </c>
      <c r="C12" s="113">
        <f t="shared" ref="C12:J12" si="4">C8+C10</f>
        <v>443</v>
      </c>
      <c r="D12" s="113">
        <f t="shared" si="4"/>
        <v>120</v>
      </c>
      <c r="E12" s="113">
        <f t="shared" si="4"/>
        <v>32</v>
      </c>
      <c r="F12" s="113">
        <f t="shared" si="4"/>
        <v>13</v>
      </c>
      <c r="G12" s="113">
        <f t="shared" si="4"/>
        <v>23</v>
      </c>
      <c r="H12" s="113">
        <f t="shared" si="4"/>
        <v>4377</v>
      </c>
      <c r="I12" s="124">
        <f t="shared" si="4"/>
        <v>2727</v>
      </c>
      <c r="J12" s="113">
        <f t="shared" si="4"/>
        <v>7104</v>
      </c>
      <c r="K12" s="125">
        <v>0.24</v>
      </c>
    </row>
    <row r="13" spans="1:11">
      <c r="A13" s="126" t="s">
        <v>211</v>
      </c>
      <c r="B13" s="122">
        <f>B12/$H$12*100</f>
        <v>85.583733150559752</v>
      </c>
      <c r="C13" s="122">
        <f t="shared" ref="C13:H13" si="5">C12/$H$12*100</f>
        <v>10.121087502855836</v>
      </c>
      <c r="D13" s="122">
        <f t="shared" si="5"/>
        <v>2.7416038382453736</v>
      </c>
      <c r="E13" s="122">
        <f t="shared" si="5"/>
        <v>0.731094356865433</v>
      </c>
      <c r="F13" s="122">
        <f t="shared" si="5"/>
        <v>0.29700708247658214</v>
      </c>
      <c r="G13" s="122">
        <f t="shared" si="5"/>
        <v>0.52547406899702997</v>
      </c>
      <c r="H13" s="122">
        <f t="shared" si="5"/>
        <v>100</v>
      </c>
      <c r="I13" s="127"/>
      <c r="J13" s="121"/>
      <c r="K13" s="128"/>
    </row>
    <row r="14" spans="1:11">
      <c r="A14" t="s">
        <v>68</v>
      </c>
    </row>
    <row r="15" spans="1:11">
      <c r="A15" t="s">
        <v>269</v>
      </c>
    </row>
    <row r="16" spans="1:11">
      <c r="A16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A2" sqref="A2"/>
    </sheetView>
  </sheetViews>
  <sheetFormatPr defaultColWidth="9" defaultRowHeight="13.5"/>
  <cols>
    <col min="1" max="1" width="10.125" style="2" customWidth="1"/>
    <col min="2" max="8" width="9" style="2"/>
    <col min="9" max="9" width="10.25" style="2" customWidth="1"/>
    <col min="10" max="16384" width="9" style="2"/>
  </cols>
  <sheetData>
    <row r="2" spans="1:12">
      <c r="A2" s="2" t="s">
        <v>212</v>
      </c>
    </row>
    <row r="3" spans="1:12" ht="54">
      <c r="A3" s="129"/>
      <c r="B3" s="129">
        <v>0</v>
      </c>
      <c r="C3" s="129" t="s">
        <v>187</v>
      </c>
      <c r="D3" s="129" t="s">
        <v>188</v>
      </c>
      <c r="E3" s="129" t="s">
        <v>189</v>
      </c>
      <c r="F3" s="129" t="s">
        <v>190</v>
      </c>
      <c r="G3" s="129" t="s">
        <v>191</v>
      </c>
      <c r="H3" s="129" t="s">
        <v>13</v>
      </c>
      <c r="I3" s="130" t="s">
        <v>192</v>
      </c>
      <c r="J3" s="131" t="s">
        <v>15</v>
      </c>
      <c r="K3" s="129" t="s">
        <v>213</v>
      </c>
      <c r="L3" s="132" t="s">
        <v>214</v>
      </c>
    </row>
    <row r="4" spans="1:12">
      <c r="A4" s="23" t="s">
        <v>215</v>
      </c>
      <c r="B4" s="23">
        <v>51</v>
      </c>
      <c r="C4" s="23">
        <v>6</v>
      </c>
      <c r="D4" s="23">
        <v>2</v>
      </c>
      <c r="E4" s="23">
        <v>1</v>
      </c>
      <c r="F4" s="23"/>
      <c r="G4" s="23"/>
      <c r="H4" s="23">
        <v>60</v>
      </c>
      <c r="I4" s="23">
        <v>29</v>
      </c>
      <c r="J4" s="23">
        <v>89</v>
      </c>
      <c r="K4" s="24">
        <v>0.23</v>
      </c>
      <c r="L4" s="24">
        <v>0.64</v>
      </c>
    </row>
    <row r="5" spans="1:12">
      <c r="A5" s="50" t="s">
        <v>60</v>
      </c>
      <c r="B5" s="25">
        <f t="shared" ref="B5:E5" si="0">B4/$H4*100</f>
        <v>85</v>
      </c>
      <c r="C5" s="25">
        <f t="shared" si="0"/>
        <v>10</v>
      </c>
      <c r="D5" s="25">
        <f t="shared" si="0"/>
        <v>3.3333333333333335</v>
      </c>
      <c r="E5" s="25">
        <f t="shared" si="0"/>
        <v>1.6666666666666667</v>
      </c>
      <c r="F5" s="25"/>
      <c r="G5" s="25"/>
      <c r="H5" s="25">
        <f>H4/$H4*100</f>
        <v>100</v>
      </c>
      <c r="I5" s="23"/>
      <c r="J5" s="23"/>
      <c r="K5" s="24"/>
      <c r="L5" s="24"/>
    </row>
    <row r="6" spans="1:12">
      <c r="A6" s="23" t="s">
        <v>216</v>
      </c>
      <c r="B6" s="23">
        <v>50</v>
      </c>
      <c r="C6" s="23">
        <v>6</v>
      </c>
      <c r="D6" s="23"/>
      <c r="E6" s="23"/>
      <c r="F6" s="23">
        <v>1</v>
      </c>
      <c r="G6" s="23"/>
      <c r="H6" s="23">
        <v>57</v>
      </c>
      <c r="I6" s="23">
        <v>31</v>
      </c>
      <c r="J6" s="23">
        <v>88</v>
      </c>
      <c r="K6" s="133">
        <v>0.2</v>
      </c>
      <c r="L6" s="133">
        <v>0.7</v>
      </c>
    </row>
    <row r="7" spans="1:12">
      <c r="A7" s="50" t="s">
        <v>60</v>
      </c>
      <c r="B7" s="25">
        <f t="shared" ref="B7:F7" si="1">B6/$H6*100</f>
        <v>87.719298245614027</v>
      </c>
      <c r="C7" s="25">
        <f t="shared" si="1"/>
        <v>10.526315789473683</v>
      </c>
      <c r="D7" s="25"/>
      <c r="E7" s="25"/>
      <c r="F7" s="25">
        <f t="shared" si="1"/>
        <v>1.7543859649122806</v>
      </c>
      <c r="G7" s="25"/>
      <c r="H7" s="25">
        <f>H6/$H6*100</f>
        <v>100</v>
      </c>
      <c r="I7" s="23"/>
      <c r="J7" s="23"/>
      <c r="K7" s="24"/>
      <c r="L7" s="24"/>
    </row>
    <row r="8" spans="1:12">
      <c r="A8" s="23" t="s">
        <v>217</v>
      </c>
      <c r="B8" s="23">
        <v>264</v>
      </c>
      <c r="C8" s="23">
        <v>28</v>
      </c>
      <c r="D8" s="23">
        <v>4</v>
      </c>
      <c r="E8" s="23"/>
      <c r="F8" s="23">
        <v>2</v>
      </c>
      <c r="G8" s="23">
        <v>1</v>
      </c>
      <c r="H8" s="23">
        <v>299</v>
      </c>
      <c r="I8" s="23">
        <v>204</v>
      </c>
      <c r="J8" s="23">
        <v>503</v>
      </c>
      <c r="K8" s="24">
        <v>0.18</v>
      </c>
      <c r="L8" s="24">
        <v>0.65</v>
      </c>
    </row>
    <row r="9" spans="1:12">
      <c r="A9" s="50" t="s">
        <v>60</v>
      </c>
      <c r="B9" s="25">
        <f>B8/$H8*100</f>
        <v>88.294314381270894</v>
      </c>
      <c r="C9" s="25">
        <f t="shared" ref="C9:G9" si="2">C8/$H8*100</f>
        <v>9.3645484949832767</v>
      </c>
      <c r="D9" s="25">
        <f t="shared" si="2"/>
        <v>1.3377926421404682</v>
      </c>
      <c r="E9" s="25"/>
      <c r="F9" s="25">
        <f t="shared" si="2"/>
        <v>0.66889632107023411</v>
      </c>
      <c r="G9" s="25">
        <f t="shared" si="2"/>
        <v>0.33444816053511706</v>
      </c>
      <c r="H9" s="25">
        <f>H8/$H8*100</f>
        <v>100</v>
      </c>
      <c r="I9" s="23"/>
      <c r="J9" s="23"/>
      <c r="K9" s="24"/>
      <c r="L9" s="24"/>
    </row>
    <row r="10" spans="1:12">
      <c r="A10" s="23" t="s">
        <v>218</v>
      </c>
      <c r="B10" s="23">
        <v>955</v>
      </c>
      <c r="C10" s="23">
        <v>84</v>
      </c>
      <c r="D10" s="23">
        <v>25</v>
      </c>
      <c r="E10" s="23">
        <v>7</v>
      </c>
      <c r="F10" s="23">
        <v>2</v>
      </c>
      <c r="G10" s="23">
        <v>6</v>
      </c>
      <c r="H10" s="23">
        <v>1079</v>
      </c>
      <c r="I10" s="23">
        <v>647</v>
      </c>
      <c r="J10" s="23">
        <v>1726</v>
      </c>
      <c r="K10" s="133">
        <v>0.2</v>
      </c>
      <c r="L10" s="24">
        <v>0.76</v>
      </c>
    </row>
    <row r="11" spans="1:12">
      <c r="A11" s="50" t="s">
        <v>60</v>
      </c>
      <c r="B11" s="25">
        <f t="shared" ref="B11:G11" si="3">B10/$H10*100</f>
        <v>88.507877664504178</v>
      </c>
      <c r="C11" s="25">
        <f t="shared" si="3"/>
        <v>7.784986098239111</v>
      </c>
      <c r="D11" s="25">
        <f t="shared" si="3"/>
        <v>2.3169601482854496</v>
      </c>
      <c r="E11" s="25">
        <f t="shared" si="3"/>
        <v>0.64874884151992585</v>
      </c>
      <c r="F11" s="25">
        <f t="shared" si="3"/>
        <v>0.18535681186283595</v>
      </c>
      <c r="G11" s="25">
        <f t="shared" si="3"/>
        <v>0.55607043558850788</v>
      </c>
      <c r="H11" s="25">
        <f>H10/$H10*100</f>
        <v>100</v>
      </c>
      <c r="I11" s="23"/>
      <c r="J11" s="23"/>
      <c r="K11" s="24"/>
      <c r="L11" s="24"/>
    </row>
    <row r="12" spans="1:12">
      <c r="A12" s="23" t="s">
        <v>219</v>
      </c>
      <c r="B12" s="23">
        <v>1630</v>
      </c>
      <c r="C12" s="23">
        <v>200</v>
      </c>
      <c r="D12" s="23">
        <v>50</v>
      </c>
      <c r="E12" s="23">
        <v>18</v>
      </c>
      <c r="F12" s="23">
        <v>4</v>
      </c>
      <c r="G12" s="23">
        <v>8</v>
      </c>
      <c r="H12" s="23">
        <v>1910</v>
      </c>
      <c r="I12" s="23">
        <v>1167</v>
      </c>
      <c r="J12" s="23">
        <v>3077</v>
      </c>
      <c r="K12" s="24">
        <v>0.25</v>
      </c>
      <c r="L12" s="24">
        <v>0.93</v>
      </c>
    </row>
    <row r="13" spans="1:12">
      <c r="A13" s="50" t="s">
        <v>60</v>
      </c>
      <c r="B13" s="25">
        <f t="shared" ref="B13:G13" si="4">B12/$H12*100</f>
        <v>85.340314136125656</v>
      </c>
      <c r="C13" s="25">
        <f t="shared" si="4"/>
        <v>10.471204188481675</v>
      </c>
      <c r="D13" s="25">
        <f t="shared" si="4"/>
        <v>2.6178010471204187</v>
      </c>
      <c r="E13" s="25">
        <f t="shared" si="4"/>
        <v>0.94240837696335078</v>
      </c>
      <c r="F13" s="25">
        <f t="shared" si="4"/>
        <v>0.20942408376963353</v>
      </c>
      <c r="G13" s="25">
        <f t="shared" si="4"/>
        <v>0.41884816753926707</v>
      </c>
      <c r="H13" s="25">
        <f>H12/$H12*100</f>
        <v>100</v>
      </c>
      <c r="I13" s="23"/>
      <c r="J13" s="23"/>
      <c r="K13" s="24"/>
      <c r="L13" s="24"/>
    </row>
    <row r="14" spans="1:12">
      <c r="A14" s="23" t="s">
        <v>220</v>
      </c>
      <c r="B14" s="23">
        <v>733</v>
      </c>
      <c r="C14" s="23">
        <v>112</v>
      </c>
      <c r="D14" s="23">
        <v>36</v>
      </c>
      <c r="E14" s="23">
        <v>5</v>
      </c>
      <c r="F14" s="23">
        <v>4</v>
      </c>
      <c r="G14" s="23">
        <v>8</v>
      </c>
      <c r="H14" s="23">
        <v>898</v>
      </c>
      <c r="I14" s="23">
        <v>598</v>
      </c>
      <c r="J14" s="23">
        <v>1496</v>
      </c>
      <c r="K14" s="24">
        <v>0.31</v>
      </c>
      <c r="L14" s="24">
        <v>0.84</v>
      </c>
    </row>
    <row r="15" spans="1:12">
      <c r="A15" s="50" t="s">
        <v>60</v>
      </c>
      <c r="B15" s="25">
        <f t="shared" ref="B15:G15" si="5">B14/$H14*100</f>
        <v>81.625835189309583</v>
      </c>
      <c r="C15" s="25">
        <f t="shared" si="5"/>
        <v>12.472160356347439</v>
      </c>
      <c r="D15" s="25">
        <f t="shared" si="5"/>
        <v>4.0089086859688194</v>
      </c>
      <c r="E15" s="25">
        <f t="shared" si="5"/>
        <v>0.55679287305122493</v>
      </c>
      <c r="F15" s="25">
        <f t="shared" si="5"/>
        <v>0.44543429844097993</v>
      </c>
      <c r="G15" s="25">
        <f t="shared" si="5"/>
        <v>0.89086859688195985</v>
      </c>
      <c r="H15" s="25">
        <f>H14/$H14*100</f>
        <v>100</v>
      </c>
      <c r="I15" s="23"/>
      <c r="J15" s="23"/>
      <c r="K15" s="24"/>
      <c r="L15" s="24"/>
    </row>
    <row r="16" spans="1:12">
      <c r="A16" s="23" t="s">
        <v>221</v>
      </c>
      <c r="B16" s="23">
        <v>63</v>
      </c>
      <c r="C16" s="23">
        <v>7</v>
      </c>
      <c r="D16" s="23">
        <v>3</v>
      </c>
      <c r="E16" s="23">
        <v>1</v>
      </c>
      <c r="F16" s="23"/>
      <c r="G16" s="23"/>
      <c r="H16" s="23">
        <v>74</v>
      </c>
      <c r="I16" s="23">
        <v>51</v>
      </c>
      <c r="J16" s="23">
        <v>125</v>
      </c>
      <c r="K16" s="24">
        <v>0.23</v>
      </c>
      <c r="L16" s="24">
        <v>0.61</v>
      </c>
    </row>
    <row r="17" spans="1:12">
      <c r="A17" s="50" t="s">
        <v>60</v>
      </c>
      <c r="B17" s="25">
        <f t="shared" ref="B17:E17" si="6">B16/$H16*100</f>
        <v>85.13513513513513</v>
      </c>
      <c r="C17" s="25">
        <f t="shared" si="6"/>
        <v>9.4594594594594597</v>
      </c>
      <c r="D17" s="25">
        <f t="shared" si="6"/>
        <v>4.0540540540540544</v>
      </c>
      <c r="E17" s="25">
        <f t="shared" si="6"/>
        <v>1.3513513513513513</v>
      </c>
      <c r="F17" s="25"/>
      <c r="G17" s="25"/>
      <c r="H17" s="25">
        <f>H16/$H16*100</f>
        <v>100</v>
      </c>
      <c r="I17" s="23"/>
      <c r="J17" s="23"/>
      <c r="K17" s="24"/>
      <c r="L17" s="24"/>
    </row>
    <row r="18" spans="1:12">
      <c r="A18" s="134" t="s">
        <v>13</v>
      </c>
      <c r="B18" s="134">
        <v>3746</v>
      </c>
      <c r="C18" s="134">
        <v>443</v>
      </c>
      <c r="D18" s="134">
        <v>120</v>
      </c>
      <c r="E18" s="134">
        <v>32</v>
      </c>
      <c r="F18" s="134">
        <v>13</v>
      </c>
      <c r="G18" s="134">
        <v>23</v>
      </c>
      <c r="H18" s="134">
        <v>4377</v>
      </c>
      <c r="I18" s="134">
        <v>2727</v>
      </c>
      <c r="J18" s="134">
        <v>7104</v>
      </c>
      <c r="K18" s="27">
        <v>0.24</v>
      </c>
      <c r="L18" s="27">
        <v>0.84</v>
      </c>
    </row>
    <row r="19" spans="1:12">
      <c r="A19" s="50" t="s">
        <v>60</v>
      </c>
      <c r="B19" s="25">
        <f t="shared" ref="B19:G19" si="7">B18/$H18*100</f>
        <v>85.583733150559752</v>
      </c>
      <c r="C19" s="25">
        <f t="shared" si="7"/>
        <v>10.121087502855836</v>
      </c>
      <c r="D19" s="25">
        <f t="shared" si="7"/>
        <v>2.7416038382453736</v>
      </c>
      <c r="E19" s="25">
        <f t="shared" si="7"/>
        <v>0.731094356865433</v>
      </c>
      <c r="F19" s="25">
        <f t="shared" si="7"/>
        <v>0.29700708247658214</v>
      </c>
      <c r="G19" s="25">
        <f t="shared" si="7"/>
        <v>0.52547406899702997</v>
      </c>
      <c r="H19" s="25">
        <f>H18/$H18*100</f>
        <v>100</v>
      </c>
      <c r="I19" s="23"/>
      <c r="J19" s="23"/>
      <c r="K19" s="24"/>
      <c r="L19" s="24"/>
    </row>
    <row r="20" spans="1:12" ht="40.5">
      <c r="A20" s="135" t="s">
        <v>14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27"/>
      <c r="L20" s="27"/>
    </row>
    <row r="21" spans="1:12">
      <c r="A21" s="50" t="s">
        <v>60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</row>
    <row r="22" spans="1:12">
      <c r="A22" s="134" t="s">
        <v>15</v>
      </c>
      <c r="B22" s="134">
        <v>3746</v>
      </c>
      <c r="C22" s="134">
        <v>443</v>
      </c>
      <c r="D22" s="134">
        <v>120</v>
      </c>
      <c r="E22" s="134">
        <v>32</v>
      </c>
      <c r="F22" s="134">
        <v>13</v>
      </c>
      <c r="G22" s="134">
        <v>23</v>
      </c>
      <c r="H22" s="134">
        <v>4377</v>
      </c>
      <c r="I22" s="134">
        <v>2727</v>
      </c>
      <c r="J22" s="134">
        <v>7104</v>
      </c>
      <c r="K22" s="27">
        <v>0.24</v>
      </c>
      <c r="L22" s="27">
        <v>0.84</v>
      </c>
    </row>
    <row r="23" spans="1:12">
      <c r="A23" s="50" t="s">
        <v>60</v>
      </c>
      <c r="B23" s="25">
        <f t="shared" ref="B23:G23" si="8">B22/$H22*100</f>
        <v>85.583733150559752</v>
      </c>
      <c r="C23" s="25">
        <f t="shared" si="8"/>
        <v>10.121087502855836</v>
      </c>
      <c r="D23" s="25">
        <f t="shared" si="8"/>
        <v>2.7416038382453736</v>
      </c>
      <c r="E23" s="25">
        <f t="shared" si="8"/>
        <v>0.731094356865433</v>
      </c>
      <c r="F23" s="25">
        <f t="shared" si="8"/>
        <v>0.29700708247658214</v>
      </c>
      <c r="G23" s="25">
        <f t="shared" si="8"/>
        <v>0.52547406899702997</v>
      </c>
      <c r="H23" s="25">
        <f>H22/$H22*100</f>
        <v>100</v>
      </c>
      <c r="I23" s="23"/>
      <c r="J23" s="23"/>
      <c r="K23" s="24"/>
      <c r="L23" s="24"/>
    </row>
    <row r="24" spans="1:12">
      <c r="A24" s="134" t="s">
        <v>24</v>
      </c>
      <c r="B24" s="134">
        <v>62.99</v>
      </c>
      <c r="C24" s="136">
        <v>65</v>
      </c>
      <c r="D24" s="134">
        <v>67.38</v>
      </c>
      <c r="E24" s="134">
        <v>65.59</v>
      </c>
      <c r="F24" s="136">
        <v>61</v>
      </c>
      <c r="G24" s="134">
        <v>66.17</v>
      </c>
      <c r="H24" s="134">
        <v>63.34</v>
      </c>
      <c r="I24" s="134">
        <v>63.77</v>
      </c>
      <c r="J24" s="136">
        <v>63.5</v>
      </c>
      <c r="K24" s="27"/>
      <c r="L24" s="27"/>
    </row>
    <row r="25" spans="1:12">
      <c r="A25" s="137" t="s">
        <v>25</v>
      </c>
      <c r="B25" s="137">
        <v>15.14</v>
      </c>
      <c r="C25" s="137">
        <v>15.33</v>
      </c>
      <c r="D25" s="137">
        <v>14.63</v>
      </c>
      <c r="E25" s="137">
        <v>14.89</v>
      </c>
      <c r="F25" s="137">
        <v>17.79</v>
      </c>
      <c r="G25" s="137">
        <v>12.98</v>
      </c>
      <c r="H25" s="137">
        <v>15.16</v>
      </c>
      <c r="I25" s="137">
        <v>14.98</v>
      </c>
      <c r="J25" s="137">
        <v>15.09</v>
      </c>
      <c r="K25" s="138"/>
      <c r="L25" s="138"/>
    </row>
    <row r="26" spans="1:12">
      <c r="A26" t="s">
        <v>68</v>
      </c>
    </row>
    <row r="27" spans="1:12">
      <c r="A27" t="s">
        <v>269</v>
      </c>
    </row>
    <row r="28" spans="1:12">
      <c r="A28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A2" sqref="A2"/>
    </sheetView>
  </sheetViews>
  <sheetFormatPr defaultColWidth="9" defaultRowHeight="13.5"/>
  <cols>
    <col min="1" max="1" width="9.75" style="2" customWidth="1"/>
    <col min="2" max="8" width="9" style="2"/>
    <col min="9" max="9" width="10.5" style="2" customWidth="1"/>
    <col min="10" max="16384" width="9" style="2"/>
  </cols>
  <sheetData>
    <row r="2" spans="1:12">
      <c r="A2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4">
      <c r="A3" s="129" t="s">
        <v>223</v>
      </c>
      <c r="B3" s="129">
        <v>0</v>
      </c>
      <c r="C3" s="129" t="s">
        <v>187</v>
      </c>
      <c r="D3" s="129" t="s">
        <v>188</v>
      </c>
      <c r="E3" s="129" t="s">
        <v>189</v>
      </c>
      <c r="F3" s="129" t="s">
        <v>190</v>
      </c>
      <c r="G3" s="129" t="s">
        <v>191</v>
      </c>
      <c r="H3" s="129" t="s">
        <v>13</v>
      </c>
      <c r="I3" s="130" t="s">
        <v>192</v>
      </c>
      <c r="J3" s="131" t="s">
        <v>15</v>
      </c>
      <c r="K3" s="129" t="s">
        <v>66</v>
      </c>
      <c r="L3" s="132" t="s">
        <v>224</v>
      </c>
    </row>
    <row r="4" spans="1:12">
      <c r="A4" s="23" t="s">
        <v>79</v>
      </c>
      <c r="B4" s="23">
        <v>1051</v>
      </c>
      <c r="C4" s="23">
        <v>56</v>
      </c>
      <c r="D4" s="23">
        <v>36</v>
      </c>
      <c r="E4" s="23">
        <v>11</v>
      </c>
      <c r="F4" s="23">
        <v>6</v>
      </c>
      <c r="G4" s="23">
        <v>19</v>
      </c>
      <c r="H4" s="23">
        <v>1179</v>
      </c>
      <c r="I4" s="23">
        <v>147</v>
      </c>
      <c r="J4" s="23">
        <v>1326</v>
      </c>
      <c r="K4" s="24">
        <v>0.32</v>
      </c>
      <c r="L4" s="133">
        <v>1.2</v>
      </c>
    </row>
    <row r="5" spans="1:12">
      <c r="A5" s="50" t="s">
        <v>60</v>
      </c>
      <c r="B5" s="25">
        <f t="shared" ref="B5:G5" si="0">B4/$H4*100</f>
        <v>89.143341815097543</v>
      </c>
      <c r="C5" s="25">
        <f t="shared" si="0"/>
        <v>4.7497879558948259</v>
      </c>
      <c r="D5" s="25">
        <f t="shared" si="0"/>
        <v>3.0534351145038165</v>
      </c>
      <c r="E5" s="25">
        <f t="shared" si="0"/>
        <v>0.93299406276505514</v>
      </c>
      <c r="F5" s="25">
        <f t="shared" si="0"/>
        <v>0.5089058524173028</v>
      </c>
      <c r="G5" s="25">
        <f t="shared" si="0"/>
        <v>1.6115351993214586</v>
      </c>
      <c r="H5" s="25">
        <f>H4/$H4*100</f>
        <v>100</v>
      </c>
      <c r="I5" s="23"/>
      <c r="J5" s="23"/>
      <c r="K5" s="24"/>
      <c r="L5" s="24"/>
    </row>
    <row r="6" spans="1:12">
      <c r="A6" s="23" t="s">
        <v>80</v>
      </c>
      <c r="B6" s="23">
        <v>834</v>
      </c>
      <c r="C6" s="23">
        <v>120</v>
      </c>
      <c r="D6" s="23">
        <v>32</v>
      </c>
      <c r="E6" s="23">
        <v>6</v>
      </c>
      <c r="F6" s="23">
        <v>4</v>
      </c>
      <c r="G6" s="23">
        <v>2</v>
      </c>
      <c r="H6" s="23">
        <v>998</v>
      </c>
      <c r="I6" s="23">
        <v>69</v>
      </c>
      <c r="J6" s="23">
        <v>1067</v>
      </c>
      <c r="K6" s="133">
        <v>0.23</v>
      </c>
      <c r="L6" s="133">
        <v>0.6</v>
      </c>
    </row>
    <row r="7" spans="1:12">
      <c r="A7" s="50" t="s">
        <v>60</v>
      </c>
      <c r="B7" s="25">
        <f t="shared" ref="B7:G7" si="1">B6/$H6*100</f>
        <v>83.567134268537075</v>
      </c>
      <c r="C7" s="25">
        <f t="shared" si="1"/>
        <v>12.024048096192384</v>
      </c>
      <c r="D7" s="25">
        <f t="shared" si="1"/>
        <v>3.2064128256513023</v>
      </c>
      <c r="E7" s="25">
        <f t="shared" si="1"/>
        <v>0.60120240480961928</v>
      </c>
      <c r="F7" s="25">
        <f t="shared" si="1"/>
        <v>0.40080160320641278</v>
      </c>
      <c r="G7" s="25">
        <f t="shared" si="1"/>
        <v>0.20040080160320639</v>
      </c>
      <c r="H7" s="25">
        <f>H6/$H6*100</f>
        <v>100</v>
      </c>
      <c r="I7" s="23"/>
      <c r="J7" s="23"/>
      <c r="K7" s="24"/>
      <c r="L7" s="24"/>
    </row>
    <row r="8" spans="1:12">
      <c r="A8" s="23" t="s">
        <v>81</v>
      </c>
      <c r="B8" s="23">
        <v>1007</v>
      </c>
      <c r="C8" s="23">
        <v>145</v>
      </c>
      <c r="D8" s="23">
        <v>31</v>
      </c>
      <c r="E8" s="23">
        <v>10</v>
      </c>
      <c r="F8" s="23"/>
      <c r="G8" s="23">
        <v>1</v>
      </c>
      <c r="H8" s="23">
        <v>1194</v>
      </c>
      <c r="I8" s="23">
        <v>75</v>
      </c>
      <c r="J8" s="23">
        <v>1269</v>
      </c>
      <c r="K8" s="24">
        <v>0.22</v>
      </c>
      <c r="L8" s="24">
        <v>0.79</v>
      </c>
    </row>
    <row r="9" spans="1:12">
      <c r="A9" s="50" t="s">
        <v>60</v>
      </c>
      <c r="B9" s="25">
        <f t="shared" ref="B9:G9" si="2">B8/$H8*100</f>
        <v>84.338358458961466</v>
      </c>
      <c r="C9" s="25">
        <f t="shared" si="2"/>
        <v>12.144053601340033</v>
      </c>
      <c r="D9" s="25">
        <f t="shared" si="2"/>
        <v>2.5963149078726966</v>
      </c>
      <c r="E9" s="25">
        <f t="shared" si="2"/>
        <v>0.83752093802345051</v>
      </c>
      <c r="F9" s="25"/>
      <c r="G9" s="25">
        <f t="shared" si="2"/>
        <v>8.3752093802345065E-2</v>
      </c>
      <c r="H9" s="25">
        <f>H8/$H8*100</f>
        <v>100</v>
      </c>
      <c r="I9" s="23"/>
      <c r="J9" s="23"/>
      <c r="K9" s="24"/>
      <c r="L9" s="24"/>
    </row>
    <row r="10" spans="1:12">
      <c r="A10" s="23" t="s">
        <v>82</v>
      </c>
      <c r="B10" s="23">
        <v>466</v>
      </c>
      <c r="C10" s="23">
        <v>78</v>
      </c>
      <c r="D10" s="23">
        <v>11</v>
      </c>
      <c r="E10" s="23">
        <v>1</v>
      </c>
      <c r="F10" s="23">
        <v>1</v>
      </c>
      <c r="G10" s="23">
        <v>1</v>
      </c>
      <c r="H10" s="23">
        <v>558</v>
      </c>
      <c r="I10" s="23">
        <v>47</v>
      </c>
      <c r="J10" s="23">
        <v>605</v>
      </c>
      <c r="K10" s="133">
        <v>0.2</v>
      </c>
      <c r="L10" s="24">
        <v>0.52</v>
      </c>
    </row>
    <row r="11" spans="1:12">
      <c r="A11" s="50" t="s">
        <v>60</v>
      </c>
      <c r="B11" s="25">
        <f t="shared" ref="B11:G11" si="3">B10/$H10*100</f>
        <v>83.512544802867382</v>
      </c>
      <c r="C11" s="25">
        <f t="shared" si="3"/>
        <v>13.978494623655912</v>
      </c>
      <c r="D11" s="25">
        <f t="shared" si="3"/>
        <v>1.9713261648745519</v>
      </c>
      <c r="E11" s="25">
        <f t="shared" si="3"/>
        <v>0.17921146953405018</v>
      </c>
      <c r="F11" s="25">
        <f t="shared" si="3"/>
        <v>0.17921146953405018</v>
      </c>
      <c r="G11" s="25">
        <f t="shared" si="3"/>
        <v>0.17921146953405018</v>
      </c>
      <c r="H11" s="25">
        <f>H10/$H10*100</f>
        <v>100</v>
      </c>
      <c r="I11" s="23"/>
      <c r="J11" s="23"/>
      <c r="K11" s="24"/>
      <c r="L11" s="24"/>
    </row>
    <row r="12" spans="1:12">
      <c r="A12" s="23" t="s">
        <v>83</v>
      </c>
      <c r="B12" s="23">
        <v>193</v>
      </c>
      <c r="C12" s="23">
        <v>19</v>
      </c>
      <c r="D12" s="23">
        <v>4</v>
      </c>
      <c r="E12" s="23"/>
      <c r="F12" s="23">
        <v>2</v>
      </c>
      <c r="G12" s="23"/>
      <c r="H12" s="23">
        <v>218</v>
      </c>
      <c r="I12" s="23">
        <v>18</v>
      </c>
      <c r="J12" s="23">
        <v>236</v>
      </c>
      <c r="K12" s="24">
        <v>0.16</v>
      </c>
      <c r="L12" s="24">
        <v>0.53</v>
      </c>
    </row>
    <row r="13" spans="1:12">
      <c r="A13" s="50" t="s">
        <v>60</v>
      </c>
      <c r="B13" s="25">
        <f t="shared" ref="B13:F13" si="4">B12/$H12*100</f>
        <v>88.532110091743121</v>
      </c>
      <c r="C13" s="25">
        <f t="shared" si="4"/>
        <v>8.7155963302752291</v>
      </c>
      <c r="D13" s="25">
        <f t="shared" si="4"/>
        <v>1.834862385321101</v>
      </c>
      <c r="E13" s="25"/>
      <c r="F13" s="25">
        <f t="shared" si="4"/>
        <v>0.91743119266055051</v>
      </c>
      <c r="G13" s="25"/>
      <c r="H13" s="25">
        <f>H12/$H12*100</f>
        <v>100</v>
      </c>
      <c r="I13" s="23"/>
      <c r="J13" s="23"/>
      <c r="K13" s="24"/>
      <c r="L13" s="24"/>
    </row>
    <row r="14" spans="1:12">
      <c r="A14" s="23" t="s">
        <v>86</v>
      </c>
      <c r="B14" s="23">
        <v>76</v>
      </c>
      <c r="C14" s="23">
        <v>11</v>
      </c>
      <c r="D14" s="23">
        <v>2</v>
      </c>
      <c r="E14" s="23"/>
      <c r="F14" s="23"/>
      <c r="G14" s="23"/>
      <c r="H14" s="23">
        <v>89</v>
      </c>
      <c r="I14" s="23">
        <v>12</v>
      </c>
      <c r="J14" s="23">
        <v>101</v>
      </c>
      <c r="K14" s="24">
        <v>0.17</v>
      </c>
      <c r="L14" s="24">
        <v>0.43</v>
      </c>
    </row>
    <row r="15" spans="1:12">
      <c r="A15" s="50" t="s">
        <v>60</v>
      </c>
      <c r="B15" s="25">
        <f t="shared" ref="B15:D15" si="5">B14/$H14*100</f>
        <v>85.393258426966284</v>
      </c>
      <c r="C15" s="25">
        <f t="shared" si="5"/>
        <v>12.359550561797752</v>
      </c>
      <c r="D15" s="25">
        <f t="shared" si="5"/>
        <v>2.2471910112359552</v>
      </c>
      <c r="E15" s="25"/>
      <c r="F15" s="25"/>
      <c r="G15" s="25"/>
      <c r="H15" s="25">
        <f>H14/$H14*100</f>
        <v>100</v>
      </c>
      <c r="I15" s="23"/>
      <c r="J15" s="23"/>
      <c r="K15" s="24"/>
      <c r="L15" s="24"/>
    </row>
    <row r="16" spans="1:12">
      <c r="A16" s="23" t="s">
        <v>62</v>
      </c>
      <c r="B16" s="23">
        <v>82</v>
      </c>
      <c r="C16" s="23">
        <v>9</v>
      </c>
      <c r="D16" s="23">
        <v>3</v>
      </c>
      <c r="E16" s="23">
        <v>1</v>
      </c>
      <c r="F16" s="23"/>
      <c r="G16" s="23"/>
      <c r="H16" s="23">
        <v>95</v>
      </c>
      <c r="I16" s="23">
        <v>13</v>
      </c>
      <c r="J16" s="23">
        <v>108</v>
      </c>
      <c r="K16" s="24">
        <v>0.19</v>
      </c>
      <c r="L16" s="24">
        <v>0.53</v>
      </c>
    </row>
    <row r="17" spans="1:12">
      <c r="A17" s="50" t="s">
        <v>60</v>
      </c>
      <c r="B17" s="25">
        <f t="shared" ref="B17:E17" si="6">B16/$H16*100</f>
        <v>86.31578947368422</v>
      </c>
      <c r="C17" s="25">
        <f t="shared" si="6"/>
        <v>9.4736842105263168</v>
      </c>
      <c r="D17" s="25">
        <f t="shared" si="6"/>
        <v>3.1578947368421053</v>
      </c>
      <c r="E17" s="25">
        <f t="shared" si="6"/>
        <v>1.0526315789473684</v>
      </c>
      <c r="F17" s="25"/>
      <c r="G17" s="25"/>
      <c r="H17" s="25">
        <f>H16/$H16*100</f>
        <v>100</v>
      </c>
      <c r="I17" s="23"/>
      <c r="J17" s="23"/>
      <c r="K17" s="24"/>
      <c r="L17" s="24"/>
    </row>
    <row r="18" spans="1:12">
      <c r="A18" s="134" t="s">
        <v>13</v>
      </c>
      <c r="B18" s="134">
        <v>3709</v>
      </c>
      <c r="C18" s="134">
        <v>438</v>
      </c>
      <c r="D18" s="134">
        <v>119</v>
      </c>
      <c r="E18" s="134">
        <v>29</v>
      </c>
      <c r="F18" s="134">
        <v>13</v>
      </c>
      <c r="G18" s="134">
        <v>23</v>
      </c>
      <c r="H18" s="134">
        <v>4331</v>
      </c>
      <c r="I18" s="134">
        <v>381</v>
      </c>
      <c r="J18" s="134">
        <v>4712</v>
      </c>
      <c r="K18" s="27">
        <v>0.24</v>
      </c>
      <c r="L18" s="27">
        <v>0.84</v>
      </c>
    </row>
    <row r="19" spans="1:12">
      <c r="A19" s="50" t="s">
        <v>60</v>
      </c>
      <c r="B19" s="25">
        <f t="shared" ref="B19:G19" si="7">B18/$H18*100</f>
        <v>85.638420688062794</v>
      </c>
      <c r="C19" s="25">
        <f t="shared" si="7"/>
        <v>10.113137843454167</v>
      </c>
      <c r="D19" s="25">
        <f t="shared" si="7"/>
        <v>2.7476333410297853</v>
      </c>
      <c r="E19" s="25">
        <f t="shared" si="7"/>
        <v>0.66959131840221664</v>
      </c>
      <c r="F19" s="25">
        <f t="shared" si="7"/>
        <v>0.30016162549064884</v>
      </c>
      <c r="G19" s="25">
        <f t="shared" si="7"/>
        <v>0.53105518356037873</v>
      </c>
      <c r="H19" s="25">
        <f>H18/$H18*100</f>
        <v>100</v>
      </c>
      <c r="I19" s="23"/>
      <c r="J19" s="23"/>
      <c r="K19" s="24"/>
      <c r="L19" s="24"/>
    </row>
    <row r="20" spans="1:12" ht="40.5">
      <c r="A20" s="135" t="s">
        <v>14</v>
      </c>
      <c r="B20" s="134">
        <v>37</v>
      </c>
      <c r="C20" s="134">
        <v>5</v>
      </c>
      <c r="D20" s="134">
        <v>1</v>
      </c>
      <c r="E20" s="134">
        <v>3</v>
      </c>
      <c r="F20" s="134"/>
      <c r="G20" s="134"/>
      <c r="H20" s="134">
        <v>46</v>
      </c>
      <c r="I20" s="134">
        <v>2346</v>
      </c>
      <c r="J20" s="134">
        <v>2392</v>
      </c>
      <c r="K20" s="27">
        <v>0.36</v>
      </c>
      <c r="L20" s="27">
        <v>0.84</v>
      </c>
    </row>
    <row r="21" spans="1:12">
      <c r="A21" s="50" t="s">
        <v>60</v>
      </c>
      <c r="B21" s="25">
        <f t="shared" ref="B21:E21" si="8">B20/$H20*100</f>
        <v>80.434782608695656</v>
      </c>
      <c r="C21" s="25">
        <f t="shared" si="8"/>
        <v>10.869565217391305</v>
      </c>
      <c r="D21" s="25">
        <f t="shared" si="8"/>
        <v>2.1739130434782608</v>
      </c>
      <c r="E21" s="25">
        <f t="shared" si="8"/>
        <v>6.5217391304347823</v>
      </c>
      <c r="F21" s="25"/>
      <c r="G21" s="25"/>
      <c r="H21" s="25">
        <f>H20/$H20*100</f>
        <v>100</v>
      </c>
      <c r="I21" s="23"/>
      <c r="J21" s="23"/>
      <c r="K21" s="24"/>
      <c r="L21" s="24"/>
    </row>
    <row r="22" spans="1:12">
      <c r="A22" s="134" t="s">
        <v>15</v>
      </c>
      <c r="B22" s="134">
        <v>3746</v>
      </c>
      <c r="C22" s="134">
        <v>443</v>
      </c>
      <c r="D22" s="134">
        <v>120</v>
      </c>
      <c r="E22" s="134">
        <v>32</v>
      </c>
      <c r="F22" s="134">
        <v>13</v>
      </c>
      <c r="G22" s="134">
        <v>23</v>
      </c>
      <c r="H22" s="134">
        <v>4377</v>
      </c>
      <c r="I22" s="134">
        <v>2727</v>
      </c>
      <c r="J22" s="134">
        <v>7104</v>
      </c>
      <c r="K22" s="27">
        <v>0.24</v>
      </c>
      <c r="L22" s="27">
        <v>0.84</v>
      </c>
    </row>
    <row r="23" spans="1:12">
      <c r="A23" s="50" t="s">
        <v>60</v>
      </c>
      <c r="B23" s="25">
        <f t="shared" ref="B23:G23" si="9">B22/$H22*100</f>
        <v>85.583733150559752</v>
      </c>
      <c r="C23" s="25">
        <f t="shared" si="9"/>
        <v>10.121087502855836</v>
      </c>
      <c r="D23" s="25">
        <f t="shared" si="9"/>
        <v>2.7416038382453736</v>
      </c>
      <c r="E23" s="25">
        <f t="shared" si="9"/>
        <v>0.731094356865433</v>
      </c>
      <c r="F23" s="25">
        <f t="shared" si="9"/>
        <v>0.29700708247658214</v>
      </c>
      <c r="G23" s="25">
        <f t="shared" si="9"/>
        <v>0.52547406899702997</v>
      </c>
      <c r="H23" s="25">
        <f>H22/$H22*100</f>
        <v>100</v>
      </c>
      <c r="I23" s="23"/>
      <c r="J23" s="23"/>
      <c r="K23" s="24"/>
      <c r="L23" s="24"/>
    </row>
    <row r="24" spans="1:12">
      <c r="A24" s="134" t="s">
        <v>24</v>
      </c>
      <c r="B24" s="134">
        <v>2.67</v>
      </c>
      <c r="C24" s="136">
        <v>3.06</v>
      </c>
      <c r="D24" s="134">
        <v>2.44</v>
      </c>
      <c r="E24" s="134">
        <v>2.02</v>
      </c>
      <c r="F24" s="136">
        <v>2.06</v>
      </c>
      <c r="G24" s="134">
        <v>0.68</v>
      </c>
      <c r="H24" s="134">
        <v>2.68</v>
      </c>
      <c r="I24" s="134">
        <v>2.54</v>
      </c>
      <c r="J24" s="136">
        <v>2.67</v>
      </c>
      <c r="K24" s="27"/>
      <c r="L24" s="27"/>
    </row>
    <row r="25" spans="1:12">
      <c r="A25" s="137" t="s">
        <v>25</v>
      </c>
      <c r="B25" s="137">
        <v>2.65</v>
      </c>
      <c r="C25" s="137">
        <v>2.44</v>
      </c>
      <c r="D25" s="139">
        <v>2.2999999999999998</v>
      </c>
      <c r="E25" s="137">
        <v>2.14</v>
      </c>
      <c r="F25" s="137">
        <v>2.4500000000000002</v>
      </c>
      <c r="G25" s="137">
        <v>1.06</v>
      </c>
      <c r="H25" s="137">
        <v>2.62</v>
      </c>
      <c r="I25" s="137">
        <v>2.91</v>
      </c>
      <c r="J25" s="137">
        <v>2.65</v>
      </c>
      <c r="K25" s="138"/>
      <c r="L25" s="138"/>
    </row>
    <row r="26" spans="1:12">
      <c r="A26" t="s">
        <v>68</v>
      </c>
    </row>
    <row r="27" spans="1:12">
      <c r="A27" t="s">
        <v>269</v>
      </c>
    </row>
    <row r="28" spans="1:12">
      <c r="A28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A2" sqref="A2"/>
    </sheetView>
  </sheetViews>
  <sheetFormatPr defaultColWidth="9" defaultRowHeight="13.5"/>
  <cols>
    <col min="1" max="1" width="22" style="2" customWidth="1"/>
    <col min="2" max="8" width="9" style="2"/>
    <col min="9" max="9" width="10.375" style="2" customWidth="1"/>
    <col min="10" max="16384" width="9" style="2"/>
  </cols>
  <sheetData>
    <row r="2" spans="1:14">
      <c r="A2" t="s">
        <v>225</v>
      </c>
      <c r="B2" s="1"/>
      <c r="C2" s="1"/>
      <c r="D2" s="1"/>
      <c r="E2" s="1"/>
      <c r="F2" s="1"/>
      <c r="G2" s="1"/>
      <c r="H2" s="1"/>
    </row>
    <row r="3" spans="1:14" ht="54">
      <c r="A3" s="129" t="s">
        <v>183</v>
      </c>
      <c r="B3" s="129">
        <v>0</v>
      </c>
      <c r="C3" s="129" t="s">
        <v>226</v>
      </c>
      <c r="D3" s="129" t="s">
        <v>227</v>
      </c>
      <c r="E3" s="129" t="s">
        <v>228</v>
      </c>
      <c r="F3" s="129" t="s">
        <v>229</v>
      </c>
      <c r="G3" s="129" t="s">
        <v>230</v>
      </c>
      <c r="H3" s="129" t="s">
        <v>13</v>
      </c>
      <c r="I3" s="130" t="s">
        <v>192</v>
      </c>
      <c r="J3" s="129" t="s">
        <v>231</v>
      </c>
      <c r="K3" s="129" t="s">
        <v>66</v>
      </c>
      <c r="L3" s="132" t="s">
        <v>224</v>
      </c>
      <c r="N3" s="140"/>
    </row>
    <row r="4" spans="1:14">
      <c r="A4" s="141" t="s">
        <v>40</v>
      </c>
      <c r="B4" s="23">
        <v>1169</v>
      </c>
      <c r="C4" s="23">
        <v>144</v>
      </c>
      <c r="D4" s="23">
        <v>42</v>
      </c>
      <c r="E4" s="23">
        <v>10</v>
      </c>
      <c r="F4" s="23">
        <v>6</v>
      </c>
      <c r="G4" s="23">
        <v>10</v>
      </c>
      <c r="H4" s="23">
        <v>1381</v>
      </c>
      <c r="I4" s="23">
        <v>945</v>
      </c>
      <c r="J4" s="23">
        <v>2326</v>
      </c>
      <c r="K4" s="23">
        <v>0.27</v>
      </c>
      <c r="L4" s="24">
        <v>0.88</v>
      </c>
    </row>
    <row r="5" spans="1:14">
      <c r="A5" s="50" t="s">
        <v>60</v>
      </c>
      <c r="B5" s="25">
        <f t="shared" ref="B5:G5" si="0">B4/$H4*100</f>
        <v>84.648805213613315</v>
      </c>
      <c r="C5" s="25">
        <f t="shared" si="0"/>
        <v>10.427226647356989</v>
      </c>
      <c r="D5" s="25">
        <f t="shared" si="0"/>
        <v>3.0412744388124549</v>
      </c>
      <c r="E5" s="25">
        <f t="shared" si="0"/>
        <v>0.724112961622013</v>
      </c>
      <c r="F5" s="25">
        <f t="shared" si="0"/>
        <v>0.43446777697320782</v>
      </c>
      <c r="G5" s="25">
        <f t="shared" si="0"/>
        <v>0.724112961622013</v>
      </c>
      <c r="H5" s="25">
        <f>H4/$H4*100</f>
        <v>100</v>
      </c>
      <c r="I5" s="23"/>
      <c r="J5" s="23"/>
      <c r="K5" s="23"/>
      <c r="L5" s="24"/>
    </row>
    <row r="6" spans="1:14">
      <c r="A6" s="141" t="s">
        <v>41</v>
      </c>
      <c r="B6" s="23">
        <v>1181</v>
      </c>
      <c r="C6" s="23">
        <v>127</v>
      </c>
      <c r="D6" s="23">
        <v>27</v>
      </c>
      <c r="E6" s="23">
        <v>8</v>
      </c>
      <c r="F6" s="23">
        <v>5</v>
      </c>
      <c r="G6" s="23">
        <v>5</v>
      </c>
      <c r="H6" s="23">
        <v>1353</v>
      </c>
      <c r="I6" s="23">
        <v>793</v>
      </c>
      <c r="J6" s="23">
        <v>2146</v>
      </c>
      <c r="K6" s="23">
        <v>0.21</v>
      </c>
      <c r="L6" s="24">
        <v>0.86</v>
      </c>
    </row>
    <row r="7" spans="1:14">
      <c r="A7" s="50" t="s">
        <v>60</v>
      </c>
      <c r="B7" s="25">
        <f t="shared" ref="B7:G7" si="1">B6/$H6*100</f>
        <v>87.287509238728759</v>
      </c>
      <c r="C7" s="25">
        <f t="shared" si="1"/>
        <v>9.386548410938655</v>
      </c>
      <c r="D7" s="25">
        <f t="shared" si="1"/>
        <v>1.9955654101995564</v>
      </c>
      <c r="E7" s="25">
        <f t="shared" si="1"/>
        <v>0.59127864005912789</v>
      </c>
      <c r="F7" s="25">
        <f t="shared" si="1"/>
        <v>0.36954915003695493</v>
      </c>
      <c r="G7" s="25">
        <f t="shared" si="1"/>
        <v>0.36954915003695493</v>
      </c>
      <c r="H7" s="25">
        <f>H6/$H6*100</f>
        <v>100</v>
      </c>
      <c r="I7" s="23"/>
      <c r="J7" s="23"/>
      <c r="K7" s="23"/>
      <c r="L7" s="24"/>
    </row>
    <row r="8" spans="1:14">
      <c r="A8" s="141" t="s">
        <v>42</v>
      </c>
      <c r="B8" s="23">
        <v>503</v>
      </c>
      <c r="C8" s="23">
        <v>71</v>
      </c>
      <c r="D8" s="23">
        <v>20</v>
      </c>
      <c r="E8" s="23">
        <v>4</v>
      </c>
      <c r="F8" s="23"/>
      <c r="G8" s="23">
        <v>4</v>
      </c>
      <c r="H8" s="23">
        <v>602</v>
      </c>
      <c r="I8" s="23">
        <v>341</v>
      </c>
      <c r="J8" s="23">
        <v>943</v>
      </c>
      <c r="K8" s="23">
        <v>0.26</v>
      </c>
      <c r="L8" s="24">
        <v>0.84</v>
      </c>
    </row>
    <row r="9" spans="1:14">
      <c r="A9" s="50" t="s">
        <v>60</v>
      </c>
      <c r="B9" s="25">
        <f t="shared" ref="B9:G9" si="2">B8/$H8*100</f>
        <v>83.55481727574751</v>
      </c>
      <c r="C9" s="25">
        <f t="shared" si="2"/>
        <v>11.794019933554816</v>
      </c>
      <c r="D9" s="25">
        <f t="shared" si="2"/>
        <v>3.322259136212625</v>
      </c>
      <c r="E9" s="25">
        <f t="shared" si="2"/>
        <v>0.66445182724252494</v>
      </c>
      <c r="F9" s="25"/>
      <c r="G9" s="25">
        <f t="shared" si="2"/>
        <v>0.66445182724252494</v>
      </c>
      <c r="H9" s="25">
        <f>H8/$H8*100</f>
        <v>100</v>
      </c>
      <c r="I9" s="23"/>
      <c r="J9" s="23"/>
      <c r="K9" s="23"/>
      <c r="L9" s="24"/>
    </row>
    <row r="10" spans="1:14">
      <c r="A10" s="141" t="s">
        <v>43</v>
      </c>
      <c r="B10" s="23">
        <v>119</v>
      </c>
      <c r="C10" s="23">
        <v>15</v>
      </c>
      <c r="D10" s="23">
        <v>2</v>
      </c>
      <c r="E10" s="23"/>
      <c r="F10" s="23"/>
      <c r="G10" s="23">
        <v>1</v>
      </c>
      <c r="H10" s="23">
        <v>137</v>
      </c>
      <c r="I10" s="23">
        <v>88</v>
      </c>
      <c r="J10" s="23">
        <v>225</v>
      </c>
      <c r="K10" s="23">
        <v>0.19</v>
      </c>
      <c r="L10" s="24">
        <v>0.64</v>
      </c>
    </row>
    <row r="11" spans="1:14">
      <c r="A11" s="50" t="s">
        <v>60</v>
      </c>
      <c r="B11" s="25">
        <f t="shared" ref="B11:G11" si="3">B10/$H10*100</f>
        <v>86.861313868613138</v>
      </c>
      <c r="C11" s="25">
        <f t="shared" si="3"/>
        <v>10.948905109489052</v>
      </c>
      <c r="D11" s="25">
        <f t="shared" si="3"/>
        <v>1.4598540145985401</v>
      </c>
      <c r="E11" s="25"/>
      <c r="F11" s="25"/>
      <c r="G11" s="25">
        <f t="shared" si="3"/>
        <v>0.72992700729927007</v>
      </c>
      <c r="H11" s="25">
        <f>H10/$H10*100</f>
        <v>100</v>
      </c>
      <c r="I11" s="23"/>
      <c r="J11" s="23"/>
      <c r="K11" s="23"/>
      <c r="L11" s="24"/>
    </row>
    <row r="12" spans="1:14">
      <c r="A12" s="141" t="s">
        <v>44</v>
      </c>
      <c r="B12" s="23">
        <v>53</v>
      </c>
      <c r="C12" s="23">
        <v>6</v>
      </c>
      <c r="D12" s="23">
        <v>1</v>
      </c>
      <c r="E12" s="23"/>
      <c r="F12" s="23"/>
      <c r="G12" s="23"/>
      <c r="H12" s="23">
        <v>60</v>
      </c>
      <c r="I12" s="23">
        <v>18</v>
      </c>
      <c r="J12" s="23">
        <v>78</v>
      </c>
      <c r="K12" s="23">
        <v>0.15</v>
      </c>
      <c r="L12" s="24">
        <v>0.44</v>
      </c>
    </row>
    <row r="13" spans="1:14">
      <c r="A13" s="50" t="s">
        <v>60</v>
      </c>
      <c r="B13" s="25">
        <f t="shared" ref="B13:D13" si="4">B12/$H12*100</f>
        <v>88.333333333333329</v>
      </c>
      <c r="C13" s="25">
        <f t="shared" si="4"/>
        <v>10</v>
      </c>
      <c r="D13" s="25">
        <f t="shared" si="4"/>
        <v>1.6666666666666667</v>
      </c>
      <c r="E13" s="25"/>
      <c r="F13" s="25"/>
      <c r="G13" s="25"/>
      <c r="H13" s="25">
        <f>H12/$H12*100</f>
        <v>100</v>
      </c>
      <c r="I13" s="23"/>
      <c r="J13" s="23"/>
      <c r="K13" s="23"/>
      <c r="L13" s="24"/>
    </row>
    <row r="14" spans="1:14">
      <c r="A14" s="23" t="s">
        <v>232</v>
      </c>
      <c r="B14" s="23">
        <v>721</v>
      </c>
      <c r="C14" s="23">
        <v>80</v>
      </c>
      <c r="D14" s="23">
        <v>28</v>
      </c>
      <c r="E14" s="23">
        <v>10</v>
      </c>
      <c r="F14" s="23">
        <v>2</v>
      </c>
      <c r="G14" s="23">
        <v>3</v>
      </c>
      <c r="H14" s="23">
        <v>844</v>
      </c>
      <c r="I14" s="23">
        <f t="shared" ref="I14:J14" si="5">I16-I4-I6-I8-I10-I12</f>
        <v>542</v>
      </c>
      <c r="J14" s="23">
        <f t="shared" si="5"/>
        <v>1386</v>
      </c>
      <c r="K14" s="23"/>
      <c r="L14" s="24"/>
    </row>
    <row r="15" spans="1:14">
      <c r="A15" s="50" t="s">
        <v>60</v>
      </c>
      <c r="B15" s="25">
        <f t="shared" ref="B15:G15" si="6">B14/$H14*100</f>
        <v>85.426540284360186</v>
      </c>
      <c r="C15" s="25">
        <f t="shared" si="6"/>
        <v>9.4786729857819907</v>
      </c>
      <c r="D15" s="25">
        <f t="shared" si="6"/>
        <v>3.3175355450236967</v>
      </c>
      <c r="E15" s="25">
        <f t="shared" si="6"/>
        <v>1.1848341232227488</v>
      </c>
      <c r="F15" s="25">
        <f t="shared" si="6"/>
        <v>0.23696682464454977</v>
      </c>
      <c r="G15" s="25">
        <f t="shared" si="6"/>
        <v>0.35545023696682465</v>
      </c>
      <c r="H15" s="25">
        <f>H14/$H14*100</f>
        <v>100</v>
      </c>
      <c r="I15" s="23"/>
      <c r="J15" s="23"/>
      <c r="K15" s="23"/>
      <c r="L15" s="24"/>
    </row>
    <row r="16" spans="1:14">
      <c r="A16" s="134" t="s">
        <v>13</v>
      </c>
      <c r="B16" s="134">
        <v>3746</v>
      </c>
      <c r="C16" s="134">
        <v>443</v>
      </c>
      <c r="D16" s="134">
        <v>120</v>
      </c>
      <c r="E16" s="134">
        <v>32</v>
      </c>
      <c r="F16" s="134">
        <v>13</v>
      </c>
      <c r="G16" s="134">
        <v>23</v>
      </c>
      <c r="H16" s="134">
        <v>4377</v>
      </c>
      <c r="I16" s="134">
        <v>2727</v>
      </c>
      <c r="J16" s="134">
        <v>7104</v>
      </c>
      <c r="K16" s="134">
        <v>0.24</v>
      </c>
      <c r="L16" s="27">
        <v>0.84</v>
      </c>
    </row>
    <row r="17" spans="1:12">
      <c r="A17" s="50" t="s">
        <v>60</v>
      </c>
      <c r="B17" s="25">
        <f t="shared" ref="B17:G17" si="7">B16/$H16*100</f>
        <v>85.583733150559752</v>
      </c>
      <c r="C17" s="25">
        <f t="shared" si="7"/>
        <v>10.121087502855836</v>
      </c>
      <c r="D17" s="25">
        <f t="shared" si="7"/>
        <v>2.7416038382453736</v>
      </c>
      <c r="E17" s="25">
        <f t="shared" si="7"/>
        <v>0.731094356865433</v>
      </c>
      <c r="F17" s="25">
        <f t="shared" si="7"/>
        <v>0.29700708247658214</v>
      </c>
      <c r="G17" s="25">
        <f t="shared" si="7"/>
        <v>0.52547406899702997</v>
      </c>
      <c r="H17" s="25">
        <f>H16/$H16*100</f>
        <v>100</v>
      </c>
      <c r="I17" s="23"/>
      <c r="J17" s="23"/>
      <c r="K17" s="23"/>
      <c r="L17" s="24"/>
    </row>
    <row r="18" spans="1:12">
      <c r="A18" s="134" t="s">
        <v>14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27"/>
    </row>
    <row r="19" spans="1:12">
      <c r="A19" s="50" t="s">
        <v>60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>
      <c r="A20" s="134" t="s">
        <v>15</v>
      </c>
      <c r="B20" s="134">
        <v>3746</v>
      </c>
      <c r="C20" s="134">
        <v>443</v>
      </c>
      <c r="D20" s="134">
        <v>120</v>
      </c>
      <c r="E20" s="134">
        <v>32</v>
      </c>
      <c r="F20" s="134">
        <v>13</v>
      </c>
      <c r="G20" s="134">
        <v>23</v>
      </c>
      <c r="H20" s="134">
        <v>4377</v>
      </c>
      <c r="I20" s="134">
        <v>2727</v>
      </c>
      <c r="J20" s="134">
        <v>7104</v>
      </c>
      <c r="K20" s="134">
        <v>0.24</v>
      </c>
      <c r="L20" s="27">
        <v>0.84</v>
      </c>
    </row>
    <row r="21" spans="1:12">
      <c r="A21" s="142" t="s">
        <v>60</v>
      </c>
      <c r="B21" s="143">
        <f t="shared" ref="B21:G21" si="8">B20/$H20*100</f>
        <v>85.583733150559752</v>
      </c>
      <c r="C21" s="143">
        <f t="shared" si="8"/>
        <v>10.121087502855836</v>
      </c>
      <c r="D21" s="143">
        <f t="shared" si="8"/>
        <v>2.7416038382453736</v>
      </c>
      <c r="E21" s="143">
        <f t="shared" si="8"/>
        <v>0.731094356865433</v>
      </c>
      <c r="F21" s="143">
        <f t="shared" si="8"/>
        <v>0.29700708247658214</v>
      </c>
      <c r="G21" s="143">
        <f t="shared" si="8"/>
        <v>0.52547406899702997</v>
      </c>
      <c r="H21" s="143">
        <f>H20/$H20*100</f>
        <v>100</v>
      </c>
      <c r="I21" s="144"/>
      <c r="J21" s="144"/>
      <c r="K21" s="144"/>
      <c r="L21" s="81"/>
    </row>
    <row r="22" spans="1:12">
      <c r="A22" t="s">
        <v>68</v>
      </c>
    </row>
    <row r="23" spans="1:12">
      <c r="A23" t="s">
        <v>269</v>
      </c>
    </row>
    <row r="24" spans="1:12">
      <c r="A24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zoomScaleNormal="100" workbookViewId="0">
      <selection activeCell="A2" sqref="A2"/>
    </sheetView>
  </sheetViews>
  <sheetFormatPr defaultRowHeight="13.5"/>
  <cols>
    <col min="1" max="1" width="10.75" customWidth="1"/>
    <col min="5" max="5" width="10.25" customWidth="1"/>
  </cols>
  <sheetData>
    <row r="2" spans="1:6">
      <c r="A2" t="s">
        <v>27</v>
      </c>
      <c r="B2" s="1"/>
      <c r="C2" s="1"/>
      <c r="D2" s="1"/>
      <c r="E2" s="1"/>
      <c r="F2" s="1"/>
    </row>
    <row r="3" spans="1:6" ht="40.5">
      <c r="A3" s="20" t="s">
        <v>28</v>
      </c>
      <c r="B3" s="20" t="s">
        <v>11</v>
      </c>
      <c r="C3" s="20" t="s">
        <v>12</v>
      </c>
      <c r="D3" s="20" t="s">
        <v>13</v>
      </c>
      <c r="E3" s="21" t="s">
        <v>14</v>
      </c>
      <c r="F3" s="22" t="s">
        <v>15</v>
      </c>
    </row>
    <row r="4" spans="1:6">
      <c r="A4" s="23" t="s">
        <v>29</v>
      </c>
      <c r="B4" s="23">
        <v>921</v>
      </c>
      <c r="C4" s="23">
        <v>446</v>
      </c>
      <c r="D4" s="23">
        <v>1367</v>
      </c>
      <c r="E4" s="23"/>
      <c r="F4" s="24">
        <v>1367</v>
      </c>
    </row>
    <row r="5" spans="1:6">
      <c r="A5" s="23" t="s">
        <v>17</v>
      </c>
      <c r="B5" s="25">
        <f>B4/B$18*100</f>
        <v>24.939073923639317</v>
      </c>
      <c r="C5" s="25">
        <f>C4/C$18*100</f>
        <v>21.309125656951743</v>
      </c>
      <c r="D5" s="25">
        <f>D4/D$18*100</f>
        <v>23.625993778085032</v>
      </c>
      <c r="E5" s="23"/>
      <c r="F5" s="25">
        <f>F4/F$18*100</f>
        <v>23.625993778085032</v>
      </c>
    </row>
    <row r="6" spans="1:6">
      <c r="A6" s="23" t="s">
        <v>30</v>
      </c>
      <c r="B6" s="23">
        <v>790</v>
      </c>
      <c r="C6" s="23">
        <v>385</v>
      </c>
      <c r="D6" s="23">
        <v>1175</v>
      </c>
      <c r="E6" s="23"/>
      <c r="F6" s="24">
        <v>1175</v>
      </c>
    </row>
    <row r="7" spans="1:6">
      <c r="A7" s="23" t="s">
        <v>17</v>
      </c>
      <c r="B7" s="25">
        <f>B6/B$18*100</f>
        <v>21.391822366639587</v>
      </c>
      <c r="C7" s="25">
        <f>C6/C$18*100</f>
        <v>18.394648829431436</v>
      </c>
      <c r="D7" s="25">
        <f>D6/D$18*100</f>
        <v>20.307639128931903</v>
      </c>
      <c r="E7" s="23"/>
      <c r="F7" s="25">
        <f>F6/F$18*100</f>
        <v>20.307639128931903</v>
      </c>
    </row>
    <row r="8" spans="1:6">
      <c r="A8" s="23" t="s">
        <v>31</v>
      </c>
      <c r="B8" s="23">
        <v>1000</v>
      </c>
      <c r="C8" s="23">
        <v>529</v>
      </c>
      <c r="D8" s="23">
        <v>1529</v>
      </c>
      <c r="E8" s="23"/>
      <c r="F8" s="24">
        <v>1529</v>
      </c>
    </row>
    <row r="9" spans="1:6">
      <c r="A9" s="23" t="s">
        <v>17</v>
      </c>
      <c r="B9" s="25">
        <f>B8/B$18*100</f>
        <v>27.078256160303276</v>
      </c>
      <c r="C9" s="25">
        <f>C8/C$18*100</f>
        <v>25.274725274725274</v>
      </c>
      <c r="D9" s="25">
        <f>D8/D$18*100</f>
        <v>26.425855513307983</v>
      </c>
      <c r="E9" s="23"/>
      <c r="F9" s="25">
        <f>F8/F$18*100</f>
        <v>26.425855513307983</v>
      </c>
    </row>
    <row r="10" spans="1:6">
      <c r="A10" s="23" t="s">
        <v>32</v>
      </c>
      <c r="B10" s="23">
        <v>499</v>
      </c>
      <c r="C10" s="23">
        <v>332</v>
      </c>
      <c r="D10" s="23">
        <v>831</v>
      </c>
      <c r="E10" s="23"/>
      <c r="F10" s="24">
        <v>831</v>
      </c>
    </row>
    <row r="11" spans="1:6">
      <c r="A11" s="23" t="s">
        <v>17</v>
      </c>
      <c r="B11" s="25">
        <f>B10/B$18*100</f>
        <v>13.512049823991335</v>
      </c>
      <c r="C11" s="25">
        <f>C10/C$18*100</f>
        <v>15.862398471094124</v>
      </c>
      <c r="D11" s="25">
        <f>D10/D$18*100</f>
        <v>14.362253715865883</v>
      </c>
      <c r="E11" s="23"/>
      <c r="F11" s="25">
        <f>F10/F$18*100</f>
        <v>14.362253715865883</v>
      </c>
    </row>
    <row r="12" spans="1:6">
      <c r="A12" s="23" t="s">
        <v>33</v>
      </c>
      <c r="B12" s="23">
        <v>207</v>
      </c>
      <c r="C12" s="23">
        <v>190</v>
      </c>
      <c r="D12" s="23">
        <v>397</v>
      </c>
      <c r="E12" s="23"/>
      <c r="F12" s="24">
        <v>397</v>
      </c>
    </row>
    <row r="13" spans="1:6">
      <c r="A13" s="23" t="s">
        <v>17</v>
      </c>
      <c r="B13" s="25">
        <f>B12/B$18*100</f>
        <v>5.6051990251827783</v>
      </c>
      <c r="C13" s="25">
        <f>C12/C$18*100</f>
        <v>9.0778786430960352</v>
      </c>
      <c r="D13" s="25">
        <f>D12/D$18*100</f>
        <v>6.8613895610093332</v>
      </c>
      <c r="E13" s="23"/>
      <c r="F13" s="25">
        <f>F12/F$18*100</f>
        <v>6.8613895610093332</v>
      </c>
    </row>
    <row r="14" spans="1:6">
      <c r="A14" s="23" t="s">
        <v>34</v>
      </c>
      <c r="B14" s="23">
        <v>125</v>
      </c>
      <c r="C14" s="23">
        <v>90</v>
      </c>
      <c r="D14" s="23">
        <v>215</v>
      </c>
      <c r="E14" s="23"/>
      <c r="F14" s="24">
        <v>215</v>
      </c>
    </row>
    <row r="15" spans="1:6">
      <c r="A15" s="23" t="s">
        <v>17</v>
      </c>
      <c r="B15" s="25">
        <f>B14/B$18*100</f>
        <v>3.3847820200379095</v>
      </c>
      <c r="C15" s="25">
        <f>C14/C$18*100</f>
        <v>4.3000477783086479</v>
      </c>
      <c r="D15" s="25">
        <f>D14/D$18*100</f>
        <v>3.7158658831662632</v>
      </c>
      <c r="E15" s="23"/>
      <c r="F15" s="25">
        <f>F14/F$18*100</f>
        <v>3.7158658831662632</v>
      </c>
    </row>
    <row r="16" spans="1:6">
      <c r="A16" s="23" t="s">
        <v>35</v>
      </c>
      <c r="B16" s="23">
        <v>151</v>
      </c>
      <c r="C16" s="23">
        <v>121</v>
      </c>
      <c r="D16" s="23">
        <v>272</v>
      </c>
      <c r="E16" s="23"/>
      <c r="F16" s="24">
        <v>272</v>
      </c>
    </row>
    <row r="17" spans="1:6">
      <c r="A17" s="23" t="s">
        <v>17</v>
      </c>
      <c r="B17" s="25">
        <f>B16/B$18*100</f>
        <v>4.0888166802057944</v>
      </c>
      <c r="C17" s="25">
        <f>C16/C$18*100</f>
        <v>5.7811753463927378</v>
      </c>
      <c r="D17" s="25">
        <f>D16/D$18*100</f>
        <v>4.7010024196335989</v>
      </c>
      <c r="E17" s="23"/>
      <c r="F17" s="25">
        <f>F16/F$18*100</f>
        <v>4.7010024196335989</v>
      </c>
    </row>
    <row r="18" spans="1:6">
      <c r="A18" s="26" t="s">
        <v>13</v>
      </c>
      <c r="B18" s="26">
        <v>3693</v>
      </c>
      <c r="C18" s="26">
        <v>2093</v>
      </c>
      <c r="D18" s="26">
        <v>5786</v>
      </c>
      <c r="E18" s="26"/>
      <c r="F18" s="27">
        <v>5786</v>
      </c>
    </row>
    <row r="19" spans="1:6">
      <c r="A19" s="23" t="s">
        <v>17</v>
      </c>
      <c r="B19" s="25">
        <f>B18/B$18*100</f>
        <v>100</v>
      </c>
      <c r="C19" s="25">
        <f>C18/C$18*100</f>
        <v>100</v>
      </c>
      <c r="D19" s="25">
        <f>D18/D$18*100</f>
        <v>100</v>
      </c>
      <c r="E19" s="23"/>
      <c r="F19" s="25">
        <f>F18/F$18*100</f>
        <v>100</v>
      </c>
    </row>
    <row r="20" spans="1:6" ht="22.5">
      <c r="A20" s="17" t="s">
        <v>14</v>
      </c>
      <c r="B20" s="26">
        <v>2035</v>
      </c>
      <c r="C20" s="26">
        <v>1025</v>
      </c>
      <c r="D20" s="26">
        <v>3060</v>
      </c>
      <c r="E20" s="26"/>
      <c r="F20" s="27">
        <v>3060</v>
      </c>
    </row>
    <row r="21" spans="1:6">
      <c r="A21" s="26" t="s">
        <v>15</v>
      </c>
      <c r="B21" s="26">
        <v>5728</v>
      </c>
      <c r="C21" s="26">
        <v>3118</v>
      </c>
      <c r="D21" s="26">
        <v>8846</v>
      </c>
      <c r="E21" s="26"/>
      <c r="F21" s="27">
        <v>8846</v>
      </c>
    </row>
    <row r="22" spans="1:6">
      <c r="A22" s="26" t="s">
        <v>24</v>
      </c>
      <c r="B22" s="28">
        <v>3.0724999999999998</v>
      </c>
      <c r="C22" s="28">
        <v>3.6283333333333334</v>
      </c>
      <c r="D22" s="28">
        <v>3.2733333333333334</v>
      </c>
      <c r="E22" s="28"/>
      <c r="F22" s="29">
        <v>3.2733333333333334</v>
      </c>
    </row>
    <row r="23" spans="1:6">
      <c r="A23" s="30" t="s">
        <v>25</v>
      </c>
      <c r="B23" s="31">
        <v>3.0941666666666667</v>
      </c>
      <c r="C23" s="31">
        <v>3.4324999999999997</v>
      </c>
      <c r="D23" s="31">
        <v>3.2316666666666669</v>
      </c>
      <c r="E23" s="31"/>
      <c r="F23" s="32">
        <v>3.2316666666666669</v>
      </c>
    </row>
    <row r="24" spans="1:6">
      <c r="A24" t="s">
        <v>26</v>
      </c>
    </row>
    <row r="25" spans="1:6">
      <c r="A25" s="7" t="s">
        <v>267</v>
      </c>
    </row>
  </sheetData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A2" sqref="A2"/>
    </sheetView>
  </sheetViews>
  <sheetFormatPr defaultColWidth="9" defaultRowHeight="13.5"/>
  <cols>
    <col min="1" max="1" width="9" style="2"/>
    <col min="2" max="2" width="9.875" style="2" customWidth="1"/>
    <col min="3" max="6" width="10.5" style="2" customWidth="1"/>
    <col min="7" max="10" width="9.875" style="2" customWidth="1"/>
    <col min="11" max="16384" width="9" style="2"/>
  </cols>
  <sheetData>
    <row r="2" spans="1:10">
      <c r="A2" s="2" t="s">
        <v>233</v>
      </c>
    </row>
    <row r="3" spans="1:10" ht="94.5">
      <c r="A3" s="145" t="s">
        <v>234</v>
      </c>
      <c r="B3" s="145" t="s">
        <v>235</v>
      </c>
      <c r="C3" s="145" t="s">
        <v>236</v>
      </c>
      <c r="D3" s="145" t="s">
        <v>237</v>
      </c>
      <c r="E3" s="145" t="s">
        <v>238</v>
      </c>
      <c r="F3" s="145" t="s">
        <v>239</v>
      </c>
      <c r="G3" s="145" t="s">
        <v>13</v>
      </c>
      <c r="H3" s="145" t="s">
        <v>114</v>
      </c>
      <c r="I3" s="145" t="s">
        <v>14</v>
      </c>
      <c r="J3" s="145" t="s">
        <v>15</v>
      </c>
    </row>
    <row r="4" spans="1:10">
      <c r="A4" s="146" t="s">
        <v>115</v>
      </c>
      <c r="B4" s="147">
        <v>12355</v>
      </c>
      <c r="C4" s="147">
        <v>513</v>
      </c>
      <c r="D4" s="147">
        <v>26</v>
      </c>
      <c r="E4" s="147">
        <v>74</v>
      </c>
      <c r="F4" s="147">
        <v>65</v>
      </c>
      <c r="G4" s="147">
        <v>13033</v>
      </c>
      <c r="H4" s="147">
        <v>278</v>
      </c>
      <c r="I4" s="147">
        <v>3895</v>
      </c>
      <c r="J4" s="147">
        <v>17206</v>
      </c>
    </row>
    <row r="6" spans="1:10">
      <c r="A6" s="7" t="s">
        <v>267</v>
      </c>
    </row>
  </sheetData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6"/>
  <sheetViews>
    <sheetView workbookViewId="0">
      <selection activeCell="A2" sqref="A2"/>
    </sheetView>
  </sheetViews>
  <sheetFormatPr defaultColWidth="9" defaultRowHeight="13.5"/>
  <cols>
    <col min="1" max="1" width="10.875" style="140" customWidth="1"/>
    <col min="2" max="7" width="9" style="2"/>
    <col min="8" max="8" width="10.5" style="2" customWidth="1"/>
    <col min="9" max="16384" width="9" style="2"/>
  </cols>
  <sheetData>
    <row r="2" spans="1:11">
      <c r="A2" s="169" t="s">
        <v>240</v>
      </c>
    </row>
    <row r="3" spans="1:11" ht="40.5">
      <c r="A3" s="129" t="s">
        <v>241</v>
      </c>
      <c r="B3" s="129" t="s">
        <v>242</v>
      </c>
      <c r="C3" s="129" t="s">
        <v>19</v>
      </c>
      <c r="D3" s="129" t="s">
        <v>20</v>
      </c>
      <c r="E3" s="129" t="s">
        <v>21</v>
      </c>
      <c r="F3" s="129" t="s">
        <v>175</v>
      </c>
      <c r="G3" s="148" t="s">
        <v>64</v>
      </c>
      <c r="H3" s="149" t="s">
        <v>65</v>
      </c>
      <c r="I3" s="150" t="s">
        <v>15</v>
      </c>
      <c r="J3" s="149" t="s">
        <v>66</v>
      </c>
      <c r="K3" s="151" t="s">
        <v>67</v>
      </c>
    </row>
    <row r="4" spans="1:11">
      <c r="A4" s="152" t="s">
        <v>11</v>
      </c>
      <c r="B4" s="23">
        <v>1</v>
      </c>
      <c r="C4" s="23">
        <v>31</v>
      </c>
      <c r="D4" s="23">
        <v>106</v>
      </c>
      <c r="E4" s="23">
        <v>227</v>
      </c>
      <c r="F4" s="23">
        <v>48</v>
      </c>
      <c r="G4" s="23">
        <v>413</v>
      </c>
      <c r="H4" s="23"/>
      <c r="I4" s="23">
        <v>413</v>
      </c>
      <c r="J4" s="23">
        <v>62.56</v>
      </c>
      <c r="K4" s="24">
        <v>11.54</v>
      </c>
    </row>
    <row r="5" spans="1:11">
      <c r="A5" s="152" t="s">
        <v>204</v>
      </c>
      <c r="B5" s="25">
        <f>B4/$G4*100</f>
        <v>0.24213075060532688</v>
      </c>
      <c r="C5" s="25">
        <f>C4/$G4*100</f>
        <v>7.5060532687651342</v>
      </c>
      <c r="D5" s="25">
        <f t="shared" ref="D5:G5" si="0">D4/$G4*100</f>
        <v>25.665859564164649</v>
      </c>
      <c r="E5" s="25">
        <f t="shared" si="0"/>
        <v>54.963680387409198</v>
      </c>
      <c r="F5" s="25">
        <f t="shared" si="0"/>
        <v>11.622276029055691</v>
      </c>
      <c r="G5" s="25">
        <f t="shared" si="0"/>
        <v>100</v>
      </c>
      <c r="H5" s="23"/>
      <c r="I5" s="23"/>
      <c r="J5" s="23"/>
      <c r="K5" s="24"/>
    </row>
    <row r="6" spans="1:11">
      <c r="A6" s="152" t="s">
        <v>12</v>
      </c>
      <c r="B6" s="23"/>
      <c r="C6" s="23">
        <v>23</v>
      </c>
      <c r="D6" s="23">
        <v>81</v>
      </c>
      <c r="E6" s="23">
        <v>122</v>
      </c>
      <c r="F6" s="23">
        <v>39</v>
      </c>
      <c r="G6" s="23">
        <v>265</v>
      </c>
      <c r="H6" s="23"/>
      <c r="I6" s="23">
        <v>265</v>
      </c>
      <c r="J6" s="23">
        <v>61.91</v>
      </c>
      <c r="K6" s="24">
        <v>12.17</v>
      </c>
    </row>
    <row r="7" spans="1:11">
      <c r="A7" s="152" t="s">
        <v>204</v>
      </c>
      <c r="B7" s="25"/>
      <c r="C7" s="25">
        <f t="shared" ref="C7:G7" si="1">C6/$G6*100</f>
        <v>8.6792452830188669</v>
      </c>
      <c r="D7" s="25">
        <f t="shared" si="1"/>
        <v>30.566037735849054</v>
      </c>
      <c r="E7" s="25">
        <f t="shared" si="1"/>
        <v>46.037735849056602</v>
      </c>
      <c r="F7" s="25">
        <f t="shared" si="1"/>
        <v>14.716981132075471</v>
      </c>
      <c r="G7" s="25">
        <f t="shared" si="1"/>
        <v>100</v>
      </c>
      <c r="H7" s="23"/>
      <c r="I7" s="23"/>
      <c r="J7" s="23"/>
      <c r="K7" s="24"/>
    </row>
    <row r="8" spans="1:11">
      <c r="A8" s="153" t="s">
        <v>13</v>
      </c>
      <c r="B8" s="134">
        <v>1</v>
      </c>
      <c r="C8" s="134">
        <v>54</v>
      </c>
      <c r="D8" s="134">
        <v>187</v>
      </c>
      <c r="E8" s="134">
        <v>349</v>
      </c>
      <c r="F8" s="134">
        <v>87</v>
      </c>
      <c r="G8" s="134">
        <v>678</v>
      </c>
      <c r="H8" s="134"/>
      <c r="I8" s="134">
        <v>678</v>
      </c>
      <c r="J8" s="134">
        <v>62.3</v>
      </c>
      <c r="K8" s="27">
        <v>11.78</v>
      </c>
    </row>
    <row r="9" spans="1:11">
      <c r="A9" s="152" t="s">
        <v>204</v>
      </c>
      <c r="B9" s="25">
        <f>B8/$G8*100</f>
        <v>0.14749262536873156</v>
      </c>
      <c r="C9" s="25">
        <f t="shared" ref="C9:G9" si="2">C8/$G8*100</f>
        <v>7.9646017699115044</v>
      </c>
      <c r="D9" s="25">
        <f t="shared" si="2"/>
        <v>27.581120943952804</v>
      </c>
      <c r="E9" s="25">
        <f t="shared" si="2"/>
        <v>51.474926253687315</v>
      </c>
      <c r="F9" s="25">
        <f t="shared" si="2"/>
        <v>12.831858407079647</v>
      </c>
      <c r="G9" s="25">
        <f t="shared" si="2"/>
        <v>100</v>
      </c>
      <c r="H9" s="23"/>
      <c r="I9" s="23"/>
      <c r="J9" s="23"/>
      <c r="K9" s="24"/>
    </row>
    <row r="10" spans="1:11" ht="40.5">
      <c r="A10" s="154" t="s">
        <v>14</v>
      </c>
      <c r="B10" s="134"/>
      <c r="C10" s="134"/>
      <c r="D10" s="134"/>
      <c r="E10" s="134"/>
      <c r="F10" s="134"/>
      <c r="G10" s="134"/>
      <c r="H10" s="134"/>
      <c r="I10" s="134"/>
      <c r="J10" s="134">
        <v>0</v>
      </c>
      <c r="K10" s="27">
        <v>0</v>
      </c>
    </row>
    <row r="11" spans="1:11">
      <c r="A11" s="152" t="s">
        <v>204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1">
      <c r="A12" s="153" t="s">
        <v>15</v>
      </c>
      <c r="B12" s="134">
        <v>1</v>
      </c>
      <c r="C12" s="134">
        <v>54</v>
      </c>
      <c r="D12" s="134">
        <v>187</v>
      </c>
      <c r="E12" s="134">
        <v>349</v>
      </c>
      <c r="F12" s="134">
        <v>87</v>
      </c>
      <c r="G12" s="134">
        <v>678</v>
      </c>
      <c r="H12" s="134"/>
      <c r="I12" s="134">
        <v>678</v>
      </c>
      <c r="J12" s="134">
        <v>62.3</v>
      </c>
      <c r="K12" s="134">
        <v>11.78</v>
      </c>
    </row>
    <row r="13" spans="1:11">
      <c r="A13" s="155" t="s">
        <v>204</v>
      </c>
      <c r="B13" s="143">
        <f>B12/$G12*100</f>
        <v>0.14749262536873156</v>
      </c>
      <c r="C13" s="143">
        <f t="shared" ref="C13:G13" si="3">C12/$G12*100</f>
        <v>7.9646017699115044</v>
      </c>
      <c r="D13" s="143">
        <f t="shared" si="3"/>
        <v>27.581120943952804</v>
      </c>
      <c r="E13" s="143">
        <f t="shared" si="3"/>
        <v>51.474926253687315</v>
      </c>
      <c r="F13" s="143">
        <f t="shared" si="3"/>
        <v>12.831858407079647</v>
      </c>
      <c r="G13" s="143">
        <f t="shared" si="3"/>
        <v>100</v>
      </c>
      <c r="H13" s="156"/>
      <c r="I13" s="156"/>
      <c r="J13" s="156"/>
      <c r="K13" s="156"/>
    </row>
    <row r="14" spans="1:11">
      <c r="A14" t="s">
        <v>68</v>
      </c>
    </row>
    <row r="15" spans="1:11">
      <c r="A15" t="s">
        <v>270</v>
      </c>
    </row>
    <row r="16" spans="1:11">
      <c r="A16" s="7" t="s">
        <v>267</v>
      </c>
    </row>
  </sheetData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6"/>
  <sheetViews>
    <sheetView workbookViewId="0">
      <selection activeCell="A2" sqref="A2"/>
    </sheetView>
  </sheetViews>
  <sheetFormatPr defaultColWidth="9" defaultRowHeight="13.5"/>
  <cols>
    <col min="1" max="1" width="10.25" style="2" customWidth="1"/>
    <col min="2" max="7" width="9" style="2"/>
    <col min="8" max="8" width="10.875" style="2" customWidth="1"/>
    <col min="9" max="16384" width="9" style="2"/>
  </cols>
  <sheetData>
    <row r="2" spans="1:14">
      <c r="A2" s="1" t="s">
        <v>243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40.5">
      <c r="A3" s="129" t="s">
        <v>241</v>
      </c>
      <c r="B3" s="129" t="s">
        <v>85</v>
      </c>
      <c r="C3" s="129" t="s">
        <v>81</v>
      </c>
      <c r="D3" s="129" t="s">
        <v>82</v>
      </c>
      <c r="E3" s="129" t="s">
        <v>83</v>
      </c>
      <c r="F3" s="129" t="s">
        <v>84</v>
      </c>
      <c r="G3" s="148" t="s">
        <v>64</v>
      </c>
      <c r="H3" s="149" t="s">
        <v>65</v>
      </c>
      <c r="I3" s="150" t="s">
        <v>15</v>
      </c>
      <c r="J3" s="149" t="s">
        <v>66</v>
      </c>
      <c r="K3" s="151" t="s">
        <v>67</v>
      </c>
    </row>
    <row r="4" spans="1:14">
      <c r="A4" s="23" t="s">
        <v>146</v>
      </c>
      <c r="B4" s="23">
        <v>18</v>
      </c>
      <c r="C4" s="23">
        <v>37</v>
      </c>
      <c r="D4" s="23">
        <v>36</v>
      </c>
      <c r="E4" s="23">
        <v>35</v>
      </c>
      <c r="F4" s="23">
        <v>287</v>
      </c>
      <c r="G4" s="23">
        <v>413</v>
      </c>
      <c r="H4" s="23"/>
      <c r="I4" s="23">
        <v>413</v>
      </c>
      <c r="J4" s="23">
        <v>12.6</v>
      </c>
      <c r="K4" s="24">
        <v>7.87</v>
      </c>
    </row>
    <row r="5" spans="1:14">
      <c r="A5" s="50" t="s">
        <v>60</v>
      </c>
      <c r="B5" s="25">
        <f t="shared" ref="B5:G9" si="0">B4/$G4*100</f>
        <v>4.3583535108958831</v>
      </c>
      <c r="C5" s="25">
        <f t="shared" si="0"/>
        <v>8.9588377723970947</v>
      </c>
      <c r="D5" s="25">
        <f t="shared" si="0"/>
        <v>8.7167070217917662</v>
      </c>
      <c r="E5" s="25">
        <f t="shared" si="0"/>
        <v>8.4745762711864394</v>
      </c>
      <c r="F5" s="25">
        <f t="shared" si="0"/>
        <v>69.491525423728817</v>
      </c>
      <c r="G5" s="25">
        <f t="shared" si="0"/>
        <v>100</v>
      </c>
      <c r="H5" s="23"/>
      <c r="I5" s="23"/>
      <c r="J5" s="23"/>
      <c r="K5" s="24"/>
      <c r="L5" s="157"/>
      <c r="N5" s="158"/>
    </row>
    <row r="6" spans="1:14">
      <c r="A6" s="23" t="s">
        <v>147</v>
      </c>
      <c r="B6" s="23">
        <v>9</v>
      </c>
      <c r="C6" s="23">
        <v>9</v>
      </c>
      <c r="D6" s="23">
        <v>15</v>
      </c>
      <c r="E6" s="23">
        <v>25</v>
      </c>
      <c r="F6" s="23">
        <v>207</v>
      </c>
      <c r="G6" s="23">
        <v>265</v>
      </c>
      <c r="H6" s="23"/>
      <c r="I6" s="23">
        <v>265</v>
      </c>
      <c r="J6" s="23">
        <v>15</v>
      </c>
      <c r="K6" s="24">
        <v>8.02</v>
      </c>
    </row>
    <row r="7" spans="1:14">
      <c r="A7" s="50" t="s">
        <v>60</v>
      </c>
      <c r="B7" s="25">
        <f t="shared" ref="B7:E7" si="1">B6/$G6*100</f>
        <v>3.3962264150943398</v>
      </c>
      <c r="C7" s="25">
        <f t="shared" si="1"/>
        <v>3.3962264150943398</v>
      </c>
      <c r="D7" s="25">
        <f t="shared" si="1"/>
        <v>5.6603773584905666</v>
      </c>
      <c r="E7" s="25">
        <f t="shared" si="1"/>
        <v>9.433962264150944</v>
      </c>
      <c r="F7" s="25">
        <f t="shared" si="0"/>
        <v>78.113207547169822</v>
      </c>
      <c r="G7" s="25">
        <f t="shared" si="0"/>
        <v>100</v>
      </c>
      <c r="H7" s="23"/>
      <c r="I7" s="23"/>
      <c r="J7" s="23"/>
      <c r="K7" s="24"/>
    </row>
    <row r="8" spans="1:14">
      <c r="A8" s="134" t="s">
        <v>244</v>
      </c>
      <c r="B8" s="134">
        <v>27</v>
      </c>
      <c r="C8" s="134">
        <v>46</v>
      </c>
      <c r="D8" s="134">
        <v>51</v>
      </c>
      <c r="E8" s="134">
        <v>60</v>
      </c>
      <c r="F8" s="134">
        <v>494</v>
      </c>
      <c r="G8" s="134">
        <v>678</v>
      </c>
      <c r="H8" s="134"/>
      <c r="I8" s="134">
        <v>678</v>
      </c>
      <c r="J8" s="134">
        <v>13.54</v>
      </c>
      <c r="K8" s="27">
        <v>8.01</v>
      </c>
    </row>
    <row r="9" spans="1:14">
      <c r="A9" s="50" t="s">
        <v>60</v>
      </c>
      <c r="B9" s="25">
        <f t="shared" ref="B9:F9" si="2">B8/$G8*100</f>
        <v>3.9823008849557522</v>
      </c>
      <c r="C9" s="25">
        <f t="shared" si="2"/>
        <v>6.7846607669616521</v>
      </c>
      <c r="D9" s="25">
        <f t="shared" si="2"/>
        <v>7.5221238938053103</v>
      </c>
      <c r="E9" s="25">
        <f t="shared" si="2"/>
        <v>8.8495575221238933</v>
      </c>
      <c r="F9" s="25">
        <f t="shared" si="2"/>
        <v>72.861356932153384</v>
      </c>
      <c r="G9" s="25">
        <f t="shared" si="0"/>
        <v>100</v>
      </c>
      <c r="H9" s="23"/>
      <c r="I9" s="23"/>
      <c r="J9" s="23"/>
      <c r="K9" s="24"/>
    </row>
    <row r="10" spans="1:14" ht="40.5">
      <c r="A10" s="135" t="s">
        <v>245</v>
      </c>
      <c r="B10" s="134"/>
      <c r="C10" s="134"/>
      <c r="D10" s="134"/>
      <c r="E10" s="134"/>
      <c r="F10" s="134"/>
      <c r="G10" s="134"/>
      <c r="H10" s="134"/>
      <c r="I10" s="134"/>
      <c r="J10" s="134">
        <v>0</v>
      </c>
      <c r="K10" s="27">
        <v>0</v>
      </c>
    </row>
    <row r="11" spans="1:14">
      <c r="A11" s="50" t="s">
        <v>60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4">
      <c r="A12" s="134" t="s">
        <v>231</v>
      </c>
      <c r="B12" s="134">
        <v>27</v>
      </c>
      <c r="C12" s="134">
        <v>46</v>
      </c>
      <c r="D12" s="134">
        <v>51</v>
      </c>
      <c r="E12" s="134">
        <v>60</v>
      </c>
      <c r="F12" s="134">
        <v>494</v>
      </c>
      <c r="G12" s="134">
        <v>678</v>
      </c>
      <c r="H12" s="134"/>
      <c r="I12" s="134">
        <v>678</v>
      </c>
      <c r="J12" s="134">
        <v>13.54</v>
      </c>
      <c r="K12" s="27">
        <v>8.01</v>
      </c>
    </row>
    <row r="13" spans="1:14">
      <c r="A13" s="142" t="s">
        <v>60</v>
      </c>
      <c r="B13" s="143">
        <f t="shared" ref="B13:G13" si="3">B12/$G12*100</f>
        <v>3.9823008849557522</v>
      </c>
      <c r="C13" s="143">
        <f t="shared" si="3"/>
        <v>6.7846607669616521</v>
      </c>
      <c r="D13" s="143">
        <f t="shared" si="3"/>
        <v>7.5221238938053103</v>
      </c>
      <c r="E13" s="143">
        <f t="shared" si="3"/>
        <v>8.8495575221238933</v>
      </c>
      <c r="F13" s="143">
        <f t="shared" si="3"/>
        <v>72.861356932153384</v>
      </c>
      <c r="G13" s="143">
        <f t="shared" si="3"/>
        <v>100</v>
      </c>
      <c r="H13" s="144"/>
      <c r="I13" s="144"/>
      <c r="J13" s="144"/>
      <c r="K13" s="81"/>
    </row>
    <row r="14" spans="1:14">
      <c r="A14" t="s">
        <v>68</v>
      </c>
    </row>
    <row r="15" spans="1:14">
      <c r="A15" t="s">
        <v>270</v>
      </c>
    </row>
    <row r="16" spans="1:14">
      <c r="A16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54"/>
  <sheetViews>
    <sheetView workbookViewId="0">
      <selection activeCell="A2" sqref="A2"/>
    </sheetView>
  </sheetViews>
  <sheetFormatPr defaultColWidth="9" defaultRowHeight="13.5"/>
  <cols>
    <col min="1" max="1" width="22.625" style="2" customWidth="1"/>
    <col min="2" max="4" width="9" style="2"/>
    <col min="5" max="5" width="9.875" style="2" customWidth="1"/>
    <col min="6" max="16384" width="9" style="2"/>
  </cols>
  <sheetData>
    <row r="2" spans="1:6">
      <c r="A2" s="1" t="s">
        <v>246</v>
      </c>
      <c r="B2" s="159"/>
      <c r="C2" s="159"/>
      <c r="D2" s="159"/>
      <c r="E2" s="159"/>
      <c r="F2" s="159"/>
    </row>
    <row r="3" spans="1:6" ht="40.5">
      <c r="A3" s="129" t="s">
        <v>247</v>
      </c>
      <c r="B3" s="129" t="s">
        <v>11</v>
      </c>
      <c r="C3" s="129" t="s">
        <v>12</v>
      </c>
      <c r="D3" s="129" t="s">
        <v>13</v>
      </c>
      <c r="E3" s="130" t="s">
        <v>14</v>
      </c>
      <c r="F3" s="132" t="s">
        <v>15</v>
      </c>
    </row>
    <row r="4" spans="1:6">
      <c r="A4" s="23" t="s">
        <v>41</v>
      </c>
      <c r="B4" s="23">
        <v>221</v>
      </c>
      <c r="C4" s="23">
        <v>153</v>
      </c>
      <c r="D4" s="23">
        <v>374</v>
      </c>
      <c r="E4" s="23"/>
      <c r="F4" s="24">
        <v>374</v>
      </c>
    </row>
    <row r="5" spans="1:6">
      <c r="A5" s="160" t="s">
        <v>60</v>
      </c>
      <c r="B5" s="25">
        <f>B4/B48*100</f>
        <v>53.510895883777245</v>
      </c>
      <c r="C5" s="25">
        <f>C4/C48*100</f>
        <v>57.735849056603769</v>
      </c>
      <c r="D5" s="25">
        <f>D4/D48*100</f>
        <v>55.162241887905608</v>
      </c>
      <c r="E5" s="23"/>
      <c r="F5" s="25">
        <f>F4/F48*100</f>
        <v>55.162241887905608</v>
      </c>
    </row>
    <row r="6" spans="1:6">
      <c r="A6" s="23" t="s">
        <v>44</v>
      </c>
      <c r="B6" s="23">
        <v>8</v>
      </c>
      <c r="C6" s="23">
        <v>8</v>
      </c>
      <c r="D6" s="23">
        <v>16</v>
      </c>
      <c r="E6" s="23"/>
      <c r="F6" s="24">
        <v>16</v>
      </c>
    </row>
    <row r="7" spans="1:6">
      <c r="A7" s="160" t="s">
        <v>60</v>
      </c>
      <c r="B7" s="25">
        <f>B6/B48*100</f>
        <v>1.937046004842615</v>
      </c>
      <c r="C7" s="25">
        <f>C6/C48*100</f>
        <v>3.0188679245283021</v>
      </c>
      <c r="D7" s="25">
        <f>D6/D48*100</f>
        <v>2.359882005899705</v>
      </c>
      <c r="E7" s="25"/>
      <c r="F7" s="25">
        <f>F6/F48*100</f>
        <v>2.359882005899705</v>
      </c>
    </row>
    <row r="8" spans="1:6">
      <c r="A8" s="23" t="s">
        <v>248</v>
      </c>
      <c r="B8" s="23">
        <v>1</v>
      </c>
      <c r="C8" s="23"/>
      <c r="D8" s="23">
        <v>1</v>
      </c>
      <c r="E8" s="23"/>
      <c r="F8" s="24">
        <v>1</v>
      </c>
    </row>
    <row r="9" spans="1:6">
      <c r="A9" s="160" t="s">
        <v>60</v>
      </c>
      <c r="B9" s="25">
        <f>B8/B48*100</f>
        <v>0.24213075060532688</v>
      </c>
      <c r="C9" s="25"/>
      <c r="D9" s="25">
        <f>D8/D48*100</f>
        <v>0.14749262536873156</v>
      </c>
      <c r="E9" s="25"/>
      <c r="F9" s="25">
        <f>F8/F48*100</f>
        <v>0.14749262536873156</v>
      </c>
    </row>
    <row r="10" spans="1:6">
      <c r="A10" s="23" t="s">
        <v>249</v>
      </c>
      <c r="B10" s="23"/>
      <c r="C10" s="23">
        <v>9</v>
      </c>
      <c r="D10" s="23">
        <v>9</v>
      </c>
      <c r="E10" s="23"/>
      <c r="F10" s="24">
        <v>9</v>
      </c>
    </row>
    <row r="11" spans="1:6">
      <c r="A11" s="160" t="s">
        <v>60</v>
      </c>
      <c r="B11" s="25">
        <f>B10/B48*100</f>
        <v>0</v>
      </c>
      <c r="C11" s="23" t="s">
        <v>250</v>
      </c>
      <c r="D11" s="23" t="s">
        <v>250</v>
      </c>
      <c r="E11" s="23"/>
      <c r="F11" s="24"/>
    </row>
    <row r="12" spans="1:6">
      <c r="A12" s="23" t="s">
        <v>251</v>
      </c>
      <c r="B12" s="23">
        <v>3</v>
      </c>
      <c r="C12" s="23">
        <v>1</v>
      </c>
      <c r="D12" s="23">
        <v>4</v>
      </c>
      <c r="E12" s="23"/>
      <c r="F12" s="24">
        <v>4</v>
      </c>
    </row>
    <row r="13" spans="1:6">
      <c r="A13" s="160" t="s">
        <v>60</v>
      </c>
      <c r="B13" s="25">
        <f>B12/B48*100</f>
        <v>0.72639225181598066</v>
      </c>
      <c r="C13" s="25">
        <f>C12/C48*100</f>
        <v>0.37735849056603776</v>
      </c>
      <c r="D13" s="25">
        <f>D12/D48*100</f>
        <v>0.58997050147492625</v>
      </c>
      <c r="E13" s="25"/>
      <c r="F13" s="25">
        <f>F12/F48*100</f>
        <v>0.58997050147492625</v>
      </c>
    </row>
    <row r="14" spans="1:6">
      <c r="A14" s="23" t="s">
        <v>43</v>
      </c>
      <c r="B14" s="23">
        <v>12</v>
      </c>
      <c r="C14" s="23">
        <v>6</v>
      </c>
      <c r="D14" s="23">
        <v>18</v>
      </c>
      <c r="E14" s="23"/>
      <c r="F14" s="24">
        <v>18</v>
      </c>
    </row>
    <row r="15" spans="1:6">
      <c r="A15" s="160" t="s">
        <v>60</v>
      </c>
      <c r="B15" s="25">
        <f>B14/B48*100</f>
        <v>2.9055690072639226</v>
      </c>
      <c r="C15" s="25">
        <f>C14/C48*100</f>
        <v>2.2641509433962264</v>
      </c>
      <c r="D15" s="25">
        <f>D14/D48*100</f>
        <v>2.6548672566371683</v>
      </c>
      <c r="E15" s="25"/>
      <c r="F15" s="25">
        <f>F14/F48*100</f>
        <v>2.6548672566371683</v>
      </c>
    </row>
    <row r="16" spans="1:6">
      <c r="A16" s="23" t="s">
        <v>42</v>
      </c>
      <c r="B16" s="23">
        <v>37</v>
      </c>
      <c r="C16" s="23">
        <v>16</v>
      </c>
      <c r="D16" s="23">
        <v>53</v>
      </c>
      <c r="E16" s="23"/>
      <c r="F16" s="24">
        <v>53</v>
      </c>
    </row>
    <row r="17" spans="1:6">
      <c r="A17" s="160" t="s">
        <v>60</v>
      </c>
      <c r="B17" s="25">
        <f>B16/B48*100</f>
        <v>8.9588377723970947</v>
      </c>
      <c r="C17" s="25">
        <f>C16/C48*100</f>
        <v>6.0377358490566042</v>
      </c>
      <c r="D17" s="25">
        <f>D16/D48*100</f>
        <v>7.8171091445427736</v>
      </c>
      <c r="E17" s="25"/>
      <c r="F17" s="25">
        <f>F16/F48*100</f>
        <v>7.8171091445427736</v>
      </c>
    </row>
    <row r="18" spans="1:6">
      <c r="A18" s="23" t="s">
        <v>252</v>
      </c>
      <c r="B18" s="23">
        <v>5</v>
      </c>
      <c r="C18" s="23">
        <v>1</v>
      </c>
      <c r="D18" s="23">
        <v>6</v>
      </c>
      <c r="E18" s="23"/>
      <c r="F18" s="24">
        <v>6</v>
      </c>
    </row>
    <row r="19" spans="1:6">
      <c r="A19" s="160" t="s">
        <v>60</v>
      </c>
      <c r="B19" s="25">
        <f>B18/B48*100</f>
        <v>1.2106537530266344</v>
      </c>
      <c r="C19" s="25">
        <f>C18/C48*100</f>
        <v>0.37735849056603776</v>
      </c>
      <c r="D19" s="25">
        <f>D18/D48*100</f>
        <v>0.88495575221238942</v>
      </c>
      <c r="E19" s="25"/>
      <c r="F19" s="25">
        <f>F18/F48*100</f>
        <v>0.88495575221238942</v>
      </c>
    </row>
    <row r="20" spans="1:6">
      <c r="A20" s="23" t="s">
        <v>40</v>
      </c>
      <c r="B20" s="23">
        <v>73</v>
      </c>
      <c r="C20" s="23">
        <v>26</v>
      </c>
      <c r="D20" s="23">
        <v>99</v>
      </c>
      <c r="E20" s="23"/>
      <c r="F20" s="24">
        <v>99</v>
      </c>
    </row>
    <row r="21" spans="1:6">
      <c r="A21" s="160" t="s">
        <v>60</v>
      </c>
      <c r="B21" s="25">
        <f>B20/B48*100</f>
        <v>17.675544794188863</v>
      </c>
      <c r="C21" s="25">
        <f>C20/C48*100</f>
        <v>9.8113207547169825</v>
      </c>
      <c r="D21" s="25">
        <f>D20/D48*100</f>
        <v>14.601769911504425</v>
      </c>
      <c r="E21" s="25"/>
      <c r="F21" s="25">
        <f>F20/F48*100</f>
        <v>14.601769911504425</v>
      </c>
    </row>
    <row r="22" spans="1:6">
      <c r="A22" s="23" t="s">
        <v>253</v>
      </c>
      <c r="B22" s="23">
        <v>1</v>
      </c>
      <c r="C22" s="23">
        <v>6</v>
      </c>
      <c r="D22" s="23">
        <v>7</v>
      </c>
      <c r="E22" s="23"/>
      <c r="F22" s="24">
        <v>7</v>
      </c>
    </row>
    <row r="23" spans="1:6">
      <c r="A23" s="160" t="s">
        <v>60</v>
      </c>
      <c r="B23" s="25">
        <f>B22/B48*100</f>
        <v>0.24213075060532688</v>
      </c>
      <c r="C23" s="25">
        <f>C22/C48*100</f>
        <v>2.2641509433962264</v>
      </c>
      <c r="D23" s="25">
        <f>D22/D48*100</f>
        <v>1.0324483775811208</v>
      </c>
      <c r="E23" s="25"/>
      <c r="F23" s="25">
        <f>F22/F48*100</f>
        <v>1.0324483775811208</v>
      </c>
    </row>
    <row r="24" spans="1:6">
      <c r="A24" s="23" t="s">
        <v>254</v>
      </c>
      <c r="B24" s="23"/>
      <c r="C24" s="23">
        <v>1</v>
      </c>
      <c r="D24" s="23">
        <v>1</v>
      </c>
      <c r="E24" s="23"/>
      <c r="F24" s="24">
        <v>1</v>
      </c>
    </row>
    <row r="25" spans="1:6">
      <c r="A25" s="160" t="s">
        <v>60</v>
      </c>
      <c r="B25" s="25"/>
      <c r="C25" s="25">
        <f>C24/C48*100</f>
        <v>0.37735849056603776</v>
      </c>
      <c r="D25" s="25">
        <f>D24/D48*100</f>
        <v>0.14749262536873156</v>
      </c>
      <c r="E25" s="25"/>
      <c r="F25" s="25">
        <f>F24/F48*100</f>
        <v>0.14749262536873156</v>
      </c>
    </row>
    <row r="26" spans="1:6">
      <c r="A26" s="23" t="s">
        <v>255</v>
      </c>
      <c r="B26" s="23">
        <v>2</v>
      </c>
      <c r="C26" s="23"/>
      <c r="D26" s="23">
        <v>2</v>
      </c>
      <c r="E26" s="23"/>
      <c r="F26" s="24">
        <v>2</v>
      </c>
    </row>
    <row r="27" spans="1:6">
      <c r="A27" s="160" t="s">
        <v>60</v>
      </c>
      <c r="B27" s="25">
        <f>B26/B48*100</f>
        <v>0.48426150121065376</v>
      </c>
      <c r="C27" s="25"/>
      <c r="D27" s="25">
        <f>D26/D48*100</f>
        <v>0.29498525073746312</v>
      </c>
      <c r="E27" s="25"/>
      <c r="F27" s="25">
        <f>F26/F48*100</f>
        <v>0.29498525073746312</v>
      </c>
    </row>
    <row r="28" spans="1:6">
      <c r="A28" s="23" t="s">
        <v>256</v>
      </c>
      <c r="B28" s="23">
        <v>1</v>
      </c>
      <c r="C28" s="23"/>
      <c r="D28" s="23">
        <v>1</v>
      </c>
      <c r="E28" s="23"/>
      <c r="F28" s="24">
        <v>1</v>
      </c>
    </row>
    <row r="29" spans="1:6">
      <c r="A29" s="160" t="s">
        <v>60</v>
      </c>
      <c r="B29" s="25">
        <f>B28/B48*100</f>
        <v>0.24213075060532688</v>
      </c>
      <c r="C29" s="25"/>
      <c r="D29" s="25">
        <f t="shared" ref="D29:F29" si="0">D28/D48*100</f>
        <v>0.14749262536873156</v>
      </c>
      <c r="E29" s="25"/>
      <c r="F29" s="25">
        <f t="shared" si="0"/>
        <v>0.14749262536873156</v>
      </c>
    </row>
    <row r="30" spans="1:6">
      <c r="A30" s="23" t="s">
        <v>257</v>
      </c>
      <c r="B30" s="23"/>
      <c r="C30" s="23"/>
      <c r="D30" s="23"/>
      <c r="E30" s="23"/>
      <c r="F30" s="24"/>
    </row>
    <row r="31" spans="1:6">
      <c r="A31" s="160" t="s">
        <v>60</v>
      </c>
      <c r="B31" s="25"/>
      <c r="C31" s="23"/>
      <c r="D31" s="23"/>
      <c r="E31" s="23"/>
      <c r="F31" s="24"/>
    </row>
    <row r="32" spans="1:6">
      <c r="A32" s="23" t="s">
        <v>258</v>
      </c>
      <c r="B32" s="23"/>
      <c r="C32" s="23"/>
      <c r="D32" s="23"/>
      <c r="E32" s="23"/>
      <c r="F32" s="24"/>
    </row>
    <row r="33" spans="1:6">
      <c r="A33" s="160" t="s">
        <v>60</v>
      </c>
      <c r="B33" s="25"/>
      <c r="C33" s="23"/>
      <c r="D33" s="23"/>
      <c r="E33" s="23"/>
      <c r="F33" s="24"/>
    </row>
    <row r="34" spans="1:6">
      <c r="A34" s="23" t="s">
        <v>259</v>
      </c>
      <c r="B34" s="23">
        <v>2</v>
      </c>
      <c r="C34" s="23">
        <v>1</v>
      </c>
      <c r="D34" s="23">
        <v>3</v>
      </c>
      <c r="E34" s="23"/>
      <c r="F34" s="24">
        <v>3</v>
      </c>
    </row>
    <row r="35" spans="1:6">
      <c r="A35" s="160" t="s">
        <v>60</v>
      </c>
      <c r="B35" s="25">
        <f>B34/B48*100</f>
        <v>0.48426150121065376</v>
      </c>
      <c r="C35" s="25">
        <f t="shared" ref="C35:F35" si="1">C34/C48*100</f>
        <v>0.37735849056603776</v>
      </c>
      <c r="D35" s="25">
        <f t="shared" si="1"/>
        <v>0.44247787610619471</v>
      </c>
      <c r="E35" s="25"/>
      <c r="F35" s="25">
        <f t="shared" si="1"/>
        <v>0.44247787610619471</v>
      </c>
    </row>
    <row r="36" spans="1:6">
      <c r="A36" s="23" t="s">
        <v>260</v>
      </c>
      <c r="B36" s="23"/>
      <c r="C36" s="23"/>
      <c r="D36" s="23"/>
      <c r="E36" s="23"/>
      <c r="F36" s="24"/>
    </row>
    <row r="37" spans="1:6">
      <c r="A37" s="160" t="s">
        <v>60</v>
      </c>
      <c r="B37" s="25"/>
      <c r="C37" s="23"/>
      <c r="D37" s="23"/>
      <c r="E37" s="23"/>
      <c r="F37" s="24"/>
    </row>
    <row r="38" spans="1:6">
      <c r="A38" s="23" t="s">
        <v>261</v>
      </c>
      <c r="B38" s="23"/>
      <c r="C38" s="23"/>
      <c r="D38" s="23"/>
      <c r="E38" s="23"/>
      <c r="F38" s="24"/>
    </row>
    <row r="39" spans="1:6">
      <c r="A39" s="160" t="s">
        <v>60</v>
      </c>
      <c r="B39" s="25"/>
      <c r="C39" s="23"/>
      <c r="D39" s="23"/>
      <c r="E39" s="23"/>
      <c r="F39" s="24"/>
    </row>
    <row r="40" spans="1:6">
      <c r="A40" s="23" t="s">
        <v>262</v>
      </c>
      <c r="B40" s="23">
        <v>2</v>
      </c>
      <c r="C40" s="23">
        <v>6</v>
      </c>
      <c r="D40" s="23">
        <v>8</v>
      </c>
      <c r="E40" s="23"/>
      <c r="F40" s="24">
        <v>8</v>
      </c>
    </row>
    <row r="41" spans="1:6">
      <c r="A41" s="160" t="s">
        <v>60</v>
      </c>
      <c r="B41" s="25">
        <f>B40/B48*100</f>
        <v>0.48426150121065376</v>
      </c>
      <c r="C41" s="25">
        <f t="shared" ref="C41:F41" si="2">C40/C48*100</f>
        <v>2.2641509433962264</v>
      </c>
      <c r="D41" s="25">
        <f t="shared" si="2"/>
        <v>1.1799410029498525</v>
      </c>
      <c r="E41" s="25"/>
      <c r="F41" s="25">
        <f t="shared" si="2"/>
        <v>1.1799410029498525</v>
      </c>
    </row>
    <row r="42" spans="1:6">
      <c r="A42" s="23" t="s">
        <v>263</v>
      </c>
      <c r="B42" s="23">
        <v>31</v>
      </c>
      <c r="C42" s="23">
        <v>17</v>
      </c>
      <c r="D42" s="23">
        <v>48</v>
      </c>
      <c r="E42" s="23"/>
      <c r="F42" s="24">
        <v>48</v>
      </c>
    </row>
    <row r="43" spans="1:6">
      <c r="A43" s="160" t="s">
        <v>60</v>
      </c>
      <c r="B43" s="25">
        <f>B42/B48*100</f>
        <v>7.5060532687651342</v>
      </c>
      <c r="C43" s="25">
        <f t="shared" ref="C43:F43" si="3">C42/C48*100</f>
        <v>6.4150943396226419</v>
      </c>
      <c r="D43" s="25">
        <f t="shared" si="3"/>
        <v>7.0796460176991154</v>
      </c>
      <c r="E43" s="25"/>
      <c r="F43" s="25">
        <f t="shared" si="3"/>
        <v>7.0796460176991154</v>
      </c>
    </row>
    <row r="44" spans="1:6">
      <c r="A44" s="23" t="s">
        <v>264</v>
      </c>
      <c r="B44" s="23">
        <v>4</v>
      </c>
      <c r="C44" s="23">
        <v>4</v>
      </c>
      <c r="D44" s="23">
        <v>8</v>
      </c>
      <c r="E44" s="23"/>
      <c r="F44" s="24">
        <v>8</v>
      </c>
    </row>
    <row r="45" spans="1:6">
      <c r="A45" s="160" t="s">
        <v>60</v>
      </c>
      <c r="B45" s="25">
        <f>B44/B48*100</f>
        <v>0.96852300242130751</v>
      </c>
      <c r="C45" s="25">
        <f t="shared" ref="C45:F45" si="4">C44/C48*100</f>
        <v>1.5094339622641511</v>
      </c>
      <c r="D45" s="25">
        <f t="shared" si="4"/>
        <v>1.1799410029498525</v>
      </c>
      <c r="E45" s="25"/>
      <c r="F45" s="25">
        <f t="shared" si="4"/>
        <v>1.1799410029498525</v>
      </c>
    </row>
    <row r="46" spans="1:6">
      <c r="A46" s="23" t="s">
        <v>265</v>
      </c>
      <c r="B46" s="23">
        <v>10</v>
      </c>
      <c r="C46" s="23">
        <v>10</v>
      </c>
      <c r="D46" s="23">
        <v>20</v>
      </c>
      <c r="E46" s="23"/>
      <c r="F46" s="24">
        <v>20</v>
      </c>
    </row>
    <row r="47" spans="1:6">
      <c r="A47" s="160" t="s">
        <v>60</v>
      </c>
      <c r="B47" s="25">
        <f>B46/B48*100</f>
        <v>2.4213075060532687</v>
      </c>
      <c r="C47" s="25">
        <f t="shared" ref="C47:F47" si="5">C46/C48*100</f>
        <v>3.7735849056603774</v>
      </c>
      <c r="D47" s="25">
        <f t="shared" si="5"/>
        <v>2.9498525073746311</v>
      </c>
      <c r="E47" s="25"/>
      <c r="F47" s="25">
        <f t="shared" si="5"/>
        <v>2.9498525073746311</v>
      </c>
    </row>
    <row r="48" spans="1:6">
      <c r="A48" s="134" t="s">
        <v>13</v>
      </c>
      <c r="B48" s="134">
        <v>413</v>
      </c>
      <c r="C48" s="134">
        <v>265</v>
      </c>
      <c r="D48" s="134">
        <v>678</v>
      </c>
      <c r="E48" s="134"/>
      <c r="F48" s="27">
        <v>678</v>
      </c>
    </row>
    <row r="49" spans="1:6">
      <c r="A49" s="23" t="s">
        <v>266</v>
      </c>
      <c r="B49" s="25">
        <f>B48/B48*100</f>
        <v>100</v>
      </c>
      <c r="C49" s="25">
        <f t="shared" ref="C49:F49" si="6">C48/C48*100</f>
        <v>100</v>
      </c>
      <c r="D49" s="25">
        <f t="shared" si="6"/>
        <v>100</v>
      </c>
      <c r="E49" s="25"/>
      <c r="F49" s="25">
        <f t="shared" si="6"/>
        <v>100</v>
      </c>
    </row>
    <row r="50" spans="1:6">
      <c r="A50" s="134" t="s">
        <v>14</v>
      </c>
      <c r="B50" s="134"/>
      <c r="C50" s="134"/>
      <c r="D50" s="134"/>
      <c r="E50" s="134"/>
      <c r="F50" s="27"/>
    </row>
    <row r="51" spans="1:6">
      <c r="A51" s="137" t="s">
        <v>15</v>
      </c>
      <c r="B51" s="137">
        <v>413</v>
      </c>
      <c r="C51" s="137">
        <v>265</v>
      </c>
      <c r="D51" s="137">
        <v>678</v>
      </c>
      <c r="E51" s="137"/>
      <c r="F51" s="138">
        <v>678</v>
      </c>
    </row>
    <row r="52" spans="1:6">
      <c r="A52" s="159" t="s">
        <v>26</v>
      </c>
      <c r="B52" s="159"/>
      <c r="C52" s="159"/>
      <c r="D52" s="159"/>
      <c r="E52" s="159"/>
      <c r="F52" s="159"/>
    </row>
    <row r="53" spans="1:6">
      <c r="A53" t="s">
        <v>270</v>
      </c>
      <c r="B53" s="159"/>
      <c r="C53" s="159"/>
      <c r="D53" s="159"/>
      <c r="E53" s="159"/>
      <c r="F53" s="159"/>
    </row>
    <row r="54" spans="1:6">
      <c r="A54" s="7" t="s">
        <v>267</v>
      </c>
      <c r="B54" s="159"/>
      <c r="C54" s="159"/>
      <c r="D54" s="159"/>
      <c r="E54" s="159"/>
      <c r="F54" s="15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zoomScaleNormal="100" workbookViewId="0">
      <selection activeCell="A2" sqref="A2"/>
    </sheetView>
  </sheetViews>
  <sheetFormatPr defaultColWidth="9" defaultRowHeight="13.5"/>
  <cols>
    <col min="1" max="1" width="24.125" style="1" customWidth="1"/>
    <col min="2" max="2" width="10.5" style="1" customWidth="1"/>
    <col min="3" max="3" width="9.625" style="1" customWidth="1"/>
    <col min="4" max="4" width="10" style="1" customWidth="1"/>
    <col min="5" max="5" width="9.25" style="1" customWidth="1"/>
    <col min="6" max="16384" width="9" style="1"/>
  </cols>
  <sheetData>
    <row r="2" spans="1:5">
      <c r="A2" t="s">
        <v>36</v>
      </c>
    </row>
    <row r="3" spans="1:5">
      <c r="A3" s="33" t="s">
        <v>37</v>
      </c>
      <c r="B3" s="164" t="s">
        <v>38</v>
      </c>
      <c r="C3" s="165"/>
      <c r="D3" s="166" t="s">
        <v>39</v>
      </c>
      <c r="E3" s="167"/>
    </row>
    <row r="4" spans="1:5">
      <c r="A4" s="23" t="s">
        <v>40</v>
      </c>
      <c r="B4" s="34">
        <v>2823</v>
      </c>
      <c r="C4" s="35">
        <v>31.912728917024648</v>
      </c>
      <c r="D4" s="36">
        <v>98975</v>
      </c>
      <c r="E4" s="35">
        <v>39.795023963459748</v>
      </c>
    </row>
    <row r="5" spans="1:5">
      <c r="A5" s="23" t="s">
        <v>41</v>
      </c>
      <c r="B5" s="37">
        <v>2864</v>
      </c>
      <c r="C5" s="38">
        <v>32.376215238525887</v>
      </c>
      <c r="D5" s="39">
        <v>70315</v>
      </c>
      <c r="E5" s="38">
        <v>28.27165556949403</v>
      </c>
    </row>
    <row r="6" spans="1:5">
      <c r="A6" s="23" t="s">
        <v>42</v>
      </c>
      <c r="B6" s="37">
        <v>1103</v>
      </c>
      <c r="C6" s="38">
        <v>12.468912502826136</v>
      </c>
      <c r="D6" s="39">
        <v>24511</v>
      </c>
      <c r="E6" s="38">
        <v>9.8551738557045887</v>
      </c>
    </row>
    <row r="7" spans="1:5">
      <c r="A7" s="23" t="s">
        <v>43</v>
      </c>
      <c r="B7" s="37">
        <v>264</v>
      </c>
      <c r="C7" s="38">
        <v>2.9843997286909336</v>
      </c>
      <c r="D7" s="39">
        <v>8869</v>
      </c>
      <c r="E7" s="38">
        <v>3.5659718871626618</v>
      </c>
    </row>
    <row r="8" spans="1:5">
      <c r="A8" s="23" t="s">
        <v>44</v>
      </c>
      <c r="B8" s="37">
        <v>98</v>
      </c>
      <c r="C8" s="38">
        <v>1.1078453538322406</v>
      </c>
      <c r="D8" s="39">
        <v>2272</v>
      </c>
      <c r="E8" s="38">
        <v>0.91350638489497893</v>
      </c>
    </row>
    <row r="9" spans="1:5">
      <c r="A9" s="40" t="s">
        <v>45</v>
      </c>
      <c r="B9" s="41">
        <v>1694</v>
      </c>
      <c r="C9" s="42">
        <v>19.149898259100159</v>
      </c>
      <c r="D9" s="43">
        <v>43783</v>
      </c>
      <c r="E9" s="42">
        <v>17.603895268422914</v>
      </c>
    </row>
    <row r="10" spans="1:5">
      <c r="A10" s="26" t="s">
        <v>13</v>
      </c>
      <c r="B10" s="44">
        <v>8846</v>
      </c>
      <c r="C10" s="45">
        <v>100</v>
      </c>
      <c r="D10" s="46">
        <v>248712</v>
      </c>
      <c r="E10" s="45">
        <v>100</v>
      </c>
    </row>
    <row r="11" spans="1:5">
      <c r="A11" s="26" t="s">
        <v>14</v>
      </c>
      <c r="B11" s="44"/>
      <c r="C11" s="47"/>
      <c r="D11" s="46">
        <v>13</v>
      </c>
      <c r="E11" s="47"/>
    </row>
    <row r="12" spans="1:5">
      <c r="A12" s="30" t="s">
        <v>15</v>
      </c>
      <c r="B12" s="44">
        <v>8846</v>
      </c>
      <c r="C12" s="47"/>
      <c r="D12" s="46">
        <v>248725</v>
      </c>
      <c r="E12" s="47"/>
    </row>
    <row r="13" spans="1:5">
      <c r="A13" t="s">
        <v>26</v>
      </c>
    </row>
    <row r="14" spans="1:5">
      <c r="A14" s="7" t="s">
        <v>267</v>
      </c>
    </row>
  </sheetData>
  <mergeCells count="2">
    <mergeCell ref="B3:C3"/>
    <mergeCell ref="D3:E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Normal="100" workbookViewId="0">
      <selection activeCell="A2" sqref="A2"/>
    </sheetView>
  </sheetViews>
  <sheetFormatPr defaultColWidth="9" defaultRowHeight="13.5"/>
  <cols>
    <col min="1" max="1" width="23.25" style="1" customWidth="1"/>
    <col min="2" max="16384" width="9" style="1"/>
  </cols>
  <sheetData>
    <row r="2" spans="1:8">
      <c r="A2" t="s">
        <v>46</v>
      </c>
    </row>
    <row r="3" spans="1:8" ht="27">
      <c r="A3" s="48" t="s">
        <v>47</v>
      </c>
      <c r="B3" s="49" t="s">
        <v>48</v>
      </c>
      <c r="C3" s="49" t="s">
        <v>49</v>
      </c>
      <c r="D3" s="49" t="s">
        <v>50</v>
      </c>
      <c r="E3" s="49" t="s">
        <v>51</v>
      </c>
      <c r="F3" s="49" t="s">
        <v>52</v>
      </c>
      <c r="G3" s="49" t="s">
        <v>53</v>
      </c>
      <c r="H3" s="49" t="s">
        <v>54</v>
      </c>
    </row>
    <row r="4" spans="1:8">
      <c r="A4" s="50" t="s">
        <v>55</v>
      </c>
      <c r="B4" s="51">
        <v>6022</v>
      </c>
      <c r="C4" s="51">
        <v>7436</v>
      </c>
      <c r="D4" s="51">
        <v>7370</v>
      </c>
      <c r="E4" s="51">
        <v>7323</v>
      </c>
      <c r="F4" s="51">
        <v>7324</v>
      </c>
      <c r="G4" s="51">
        <v>7188</v>
      </c>
      <c r="H4" s="51">
        <v>7104</v>
      </c>
    </row>
    <row r="5" spans="1:8">
      <c r="A5" s="50" t="s">
        <v>17</v>
      </c>
      <c r="B5" s="25">
        <f t="shared" ref="B5:H5" si="0">B4/B14*100</f>
        <v>79.330786457647221</v>
      </c>
      <c r="C5" s="25">
        <f t="shared" si="0"/>
        <v>80.563380281690144</v>
      </c>
      <c r="D5" s="25">
        <f t="shared" si="0"/>
        <v>80.652221492667977</v>
      </c>
      <c r="E5" s="25">
        <f t="shared" si="0"/>
        <v>80.375370431346724</v>
      </c>
      <c r="F5" s="25">
        <f t="shared" si="0"/>
        <v>80.298212915250517</v>
      </c>
      <c r="G5" s="25">
        <f t="shared" si="0"/>
        <v>79.671913101307908</v>
      </c>
      <c r="H5" s="25">
        <f t="shared" si="0"/>
        <v>80.307483608410578</v>
      </c>
    </row>
    <row r="6" spans="1:8">
      <c r="A6" s="50" t="s">
        <v>56</v>
      </c>
      <c r="B6" s="51">
        <v>1197</v>
      </c>
      <c r="C6" s="51">
        <v>1388</v>
      </c>
      <c r="D6" s="51">
        <v>1393</v>
      </c>
      <c r="E6" s="51">
        <v>1428</v>
      </c>
      <c r="F6" s="51">
        <v>1503</v>
      </c>
      <c r="G6" s="51">
        <v>1544</v>
      </c>
      <c r="H6" s="51">
        <v>1470</v>
      </c>
    </row>
    <row r="7" spans="1:8">
      <c r="A7" s="50" t="s">
        <v>17</v>
      </c>
      <c r="B7" s="25">
        <f t="shared" ref="B7:H7" si="1">B6/B14*100</f>
        <v>15.768673429060732</v>
      </c>
      <c r="C7" s="25">
        <f t="shared" si="1"/>
        <v>15.037919826652221</v>
      </c>
      <c r="D7" s="25">
        <f t="shared" si="1"/>
        <v>15.244035894068725</v>
      </c>
      <c r="E7" s="25">
        <f t="shared" si="1"/>
        <v>15.67336187026671</v>
      </c>
      <c r="F7" s="25">
        <f t="shared" si="1"/>
        <v>16.478456309615176</v>
      </c>
      <c r="G7" s="25">
        <f t="shared" si="1"/>
        <v>17.113722012857462</v>
      </c>
      <c r="H7" s="25">
        <f t="shared" si="1"/>
        <v>16.61768030748361</v>
      </c>
    </row>
    <row r="8" spans="1:8">
      <c r="A8" s="50" t="s">
        <v>57</v>
      </c>
      <c r="B8" s="51">
        <v>191</v>
      </c>
      <c r="C8" s="51">
        <v>225</v>
      </c>
      <c r="D8" s="51">
        <v>224</v>
      </c>
      <c r="E8" s="51">
        <v>219</v>
      </c>
      <c r="F8" s="51">
        <v>173</v>
      </c>
      <c r="G8" s="51">
        <v>177</v>
      </c>
      <c r="H8" s="51">
        <v>172</v>
      </c>
    </row>
    <row r="9" spans="1:8">
      <c r="A9" s="50" t="s">
        <v>17</v>
      </c>
      <c r="B9" s="25">
        <f t="shared" ref="B9:H9" si="2">B8/B14*100</f>
        <v>2.5161375312870504</v>
      </c>
      <c r="C9" s="25">
        <f t="shared" si="2"/>
        <v>2.4377031419284942</v>
      </c>
      <c r="D9" s="25">
        <f t="shared" si="2"/>
        <v>2.4513022543226088</v>
      </c>
      <c r="E9" s="25">
        <f t="shared" si="2"/>
        <v>2.4036878498518273</v>
      </c>
      <c r="F9" s="25">
        <f t="shared" si="2"/>
        <v>1.896721850674268</v>
      </c>
      <c r="G9" s="25">
        <f t="shared" si="2"/>
        <v>1.9618709820438927</v>
      </c>
      <c r="H9" s="25">
        <f t="shared" si="2"/>
        <v>1.9443816414198507</v>
      </c>
    </row>
    <row r="10" spans="1:8">
      <c r="A10" s="50" t="s">
        <v>58</v>
      </c>
      <c r="B10" s="51">
        <v>53</v>
      </c>
      <c r="C10" s="51">
        <v>51</v>
      </c>
      <c r="D10" s="51">
        <v>46</v>
      </c>
      <c r="E10" s="51">
        <v>55</v>
      </c>
      <c r="F10" s="51">
        <v>34</v>
      </c>
      <c r="G10" s="51">
        <v>40</v>
      </c>
      <c r="H10" s="51">
        <v>29</v>
      </c>
    </row>
    <row r="11" spans="1:8">
      <c r="A11" s="50" t="s">
        <v>17</v>
      </c>
      <c r="B11" s="25">
        <f t="shared" ref="B11:H11" si="3">B10/B14*100</f>
        <v>0.69819523119483595</v>
      </c>
      <c r="C11" s="25">
        <f t="shared" si="3"/>
        <v>0.55254604550379205</v>
      </c>
      <c r="D11" s="25">
        <f t="shared" si="3"/>
        <v>0.50339242722696431</v>
      </c>
      <c r="E11" s="25">
        <f t="shared" si="3"/>
        <v>0.60366589836461426</v>
      </c>
      <c r="F11" s="25">
        <f t="shared" si="3"/>
        <v>0.37276614406315095</v>
      </c>
      <c r="G11" s="25">
        <f t="shared" si="3"/>
        <v>0.44336067390822431</v>
      </c>
      <c r="H11" s="25">
        <f t="shared" si="3"/>
        <v>0.32783178837892835</v>
      </c>
    </row>
    <row r="12" spans="1:8">
      <c r="A12" s="23" t="s">
        <v>59</v>
      </c>
      <c r="B12" s="51">
        <v>128</v>
      </c>
      <c r="C12" s="51">
        <v>130</v>
      </c>
      <c r="D12" s="51">
        <v>105</v>
      </c>
      <c r="E12" s="51">
        <v>86</v>
      </c>
      <c r="F12" s="51">
        <v>87</v>
      </c>
      <c r="G12" s="51">
        <v>73</v>
      </c>
      <c r="H12" s="51">
        <v>71</v>
      </c>
    </row>
    <row r="13" spans="1:8">
      <c r="A13" s="50" t="s">
        <v>17</v>
      </c>
      <c r="B13" s="25">
        <f t="shared" ref="B13:H13" si="4">B12/B14*100</f>
        <v>1.6862073508101698</v>
      </c>
      <c r="C13" s="25">
        <f t="shared" si="4"/>
        <v>1.4084507042253522</v>
      </c>
      <c r="D13" s="25">
        <f t="shared" si="4"/>
        <v>1.149047931713723</v>
      </c>
      <c r="E13" s="25">
        <f t="shared" si="4"/>
        <v>0.94391395017012403</v>
      </c>
      <c r="F13" s="25">
        <f t="shared" si="4"/>
        <v>0.95384278039688619</v>
      </c>
      <c r="G13" s="25">
        <f t="shared" si="4"/>
        <v>0.80913322988250946</v>
      </c>
      <c r="H13" s="25">
        <f t="shared" si="4"/>
        <v>0.80262265430703139</v>
      </c>
    </row>
    <row r="14" spans="1:8">
      <c r="A14" s="52" t="s">
        <v>13</v>
      </c>
      <c r="B14" s="53">
        <f t="shared" ref="B14:H14" si="5">B4+B6+B8+B10+B12</f>
        <v>7591</v>
      </c>
      <c r="C14" s="53">
        <f t="shared" si="5"/>
        <v>9230</v>
      </c>
      <c r="D14" s="53">
        <f t="shared" si="5"/>
        <v>9138</v>
      </c>
      <c r="E14" s="53">
        <f t="shared" si="5"/>
        <v>9111</v>
      </c>
      <c r="F14" s="53">
        <f t="shared" si="5"/>
        <v>9121</v>
      </c>
      <c r="G14" s="53">
        <f t="shared" si="5"/>
        <v>9022</v>
      </c>
      <c r="H14" s="53">
        <f t="shared" si="5"/>
        <v>8846</v>
      </c>
    </row>
    <row r="15" spans="1:8">
      <c r="A15" s="54" t="s">
        <v>60</v>
      </c>
      <c r="B15" s="55">
        <v>99.999999999999986</v>
      </c>
      <c r="C15" s="55">
        <v>100</v>
      </c>
      <c r="D15" s="55">
        <v>100.00000000000001</v>
      </c>
      <c r="E15" s="55">
        <v>100.00000000000001</v>
      </c>
      <c r="F15" s="55">
        <v>99.999999999999986</v>
      </c>
      <c r="G15" s="55">
        <v>100</v>
      </c>
      <c r="H15" s="55">
        <f>H14/H14*100</f>
        <v>100</v>
      </c>
    </row>
    <row r="16" spans="1:8">
      <c r="A16" t="s">
        <v>26</v>
      </c>
    </row>
    <row r="17" spans="1:1">
      <c r="A17" s="7" t="s">
        <v>267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zoomScaleNormal="100" workbookViewId="0">
      <selection activeCell="A2" sqref="A2"/>
    </sheetView>
  </sheetViews>
  <sheetFormatPr defaultColWidth="9" defaultRowHeight="13.5"/>
  <cols>
    <col min="1" max="1" width="23.375" style="2" customWidth="1"/>
    <col min="2" max="9" width="9" style="2"/>
    <col min="10" max="10" width="10.625" style="2" customWidth="1"/>
    <col min="11" max="16384" width="9" style="2"/>
  </cols>
  <sheetData>
    <row r="2" spans="1:13">
      <c r="A2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0.5">
      <c r="A3" s="48" t="s">
        <v>47</v>
      </c>
      <c r="B3" s="20" t="s">
        <v>29</v>
      </c>
      <c r="C3" s="20" t="s">
        <v>30</v>
      </c>
      <c r="D3" s="20" t="s">
        <v>31</v>
      </c>
      <c r="E3" s="20" t="s">
        <v>32</v>
      </c>
      <c r="F3" s="20" t="s">
        <v>33</v>
      </c>
      <c r="G3" s="20" t="s">
        <v>34</v>
      </c>
      <c r="H3" s="20" t="s">
        <v>62</v>
      </c>
      <c r="I3" s="56" t="s">
        <v>64</v>
      </c>
      <c r="J3" s="57" t="s">
        <v>65</v>
      </c>
      <c r="K3" s="58" t="s">
        <v>15</v>
      </c>
      <c r="L3" s="57" t="s">
        <v>66</v>
      </c>
      <c r="M3" s="59" t="s">
        <v>67</v>
      </c>
    </row>
    <row r="4" spans="1:13">
      <c r="A4" s="50" t="s">
        <v>55</v>
      </c>
      <c r="B4" s="23">
        <v>1326</v>
      </c>
      <c r="C4" s="23">
        <v>1067</v>
      </c>
      <c r="D4" s="23">
        <v>1269</v>
      </c>
      <c r="E4" s="23">
        <v>605</v>
      </c>
      <c r="F4" s="23">
        <v>236</v>
      </c>
      <c r="G4" s="23">
        <v>101</v>
      </c>
      <c r="H4" s="23">
        <v>108</v>
      </c>
      <c r="I4" s="23">
        <v>4712</v>
      </c>
      <c r="J4" s="23">
        <v>2392</v>
      </c>
      <c r="K4" s="23">
        <v>7104</v>
      </c>
      <c r="L4" s="60">
        <v>2.6708333333333329</v>
      </c>
      <c r="M4" s="61">
        <v>2.645</v>
      </c>
    </row>
    <row r="5" spans="1:13">
      <c r="A5" s="50" t="s">
        <v>17</v>
      </c>
      <c r="B5" s="25">
        <f>B4/$I4*100</f>
        <v>28.140916808149406</v>
      </c>
      <c r="C5" s="25">
        <f t="shared" ref="C5:I5" si="0">C4/$I4*100</f>
        <v>22.644312393887947</v>
      </c>
      <c r="D5" s="25">
        <f t="shared" si="0"/>
        <v>26.931239388794566</v>
      </c>
      <c r="E5" s="25">
        <f t="shared" si="0"/>
        <v>12.83955857385399</v>
      </c>
      <c r="F5" s="25">
        <f t="shared" si="0"/>
        <v>5.0084889643463502</v>
      </c>
      <c r="G5" s="25">
        <f t="shared" si="0"/>
        <v>2.1434634974533107</v>
      </c>
      <c r="H5" s="25">
        <f t="shared" si="0"/>
        <v>2.2920203735144313</v>
      </c>
      <c r="I5" s="25">
        <f t="shared" si="0"/>
        <v>100</v>
      </c>
      <c r="J5" s="23"/>
      <c r="K5" s="23"/>
      <c r="L5" s="60"/>
      <c r="M5" s="61"/>
    </row>
    <row r="6" spans="1:13">
      <c r="A6" s="50" t="s">
        <v>56</v>
      </c>
      <c r="B6" s="23">
        <v>37</v>
      </c>
      <c r="C6" s="23">
        <v>90</v>
      </c>
      <c r="D6" s="23">
        <v>228</v>
      </c>
      <c r="E6" s="23">
        <v>186</v>
      </c>
      <c r="F6" s="23">
        <v>142</v>
      </c>
      <c r="G6" s="23">
        <v>91</v>
      </c>
      <c r="H6" s="23">
        <v>120</v>
      </c>
      <c r="I6" s="23">
        <v>894</v>
      </c>
      <c r="J6" s="23">
        <v>576</v>
      </c>
      <c r="K6" s="23">
        <v>1470</v>
      </c>
      <c r="L6" s="60">
        <v>5.7183333333333337</v>
      </c>
      <c r="M6" s="61">
        <v>3.9450000000000003</v>
      </c>
    </row>
    <row r="7" spans="1:13">
      <c r="A7" s="50" t="s">
        <v>17</v>
      </c>
      <c r="B7" s="25">
        <f>B6/$I6*100</f>
        <v>4.1387024608501122</v>
      </c>
      <c r="C7" s="25">
        <f t="shared" ref="C7:I7" si="1">C6/$I6*100</f>
        <v>10.067114093959731</v>
      </c>
      <c r="D7" s="25">
        <f t="shared" si="1"/>
        <v>25.503355704697988</v>
      </c>
      <c r="E7" s="25">
        <f t="shared" si="1"/>
        <v>20.80536912751678</v>
      </c>
      <c r="F7" s="25">
        <f t="shared" si="1"/>
        <v>15.883668903803134</v>
      </c>
      <c r="G7" s="25">
        <f t="shared" si="1"/>
        <v>10.17897091722595</v>
      </c>
      <c r="H7" s="25">
        <f t="shared" si="1"/>
        <v>13.422818791946309</v>
      </c>
      <c r="I7" s="25">
        <f t="shared" si="1"/>
        <v>100</v>
      </c>
      <c r="J7" s="23"/>
      <c r="K7" s="23"/>
      <c r="L7" s="60"/>
      <c r="M7" s="61"/>
    </row>
    <row r="8" spans="1:13">
      <c r="A8" s="50" t="s">
        <v>57</v>
      </c>
      <c r="B8" s="23">
        <v>4</v>
      </c>
      <c r="C8" s="23">
        <v>9</v>
      </c>
      <c r="D8" s="23">
        <v>18</v>
      </c>
      <c r="E8" s="23">
        <v>25</v>
      </c>
      <c r="F8" s="23">
        <v>12</v>
      </c>
      <c r="G8" s="23">
        <v>21</v>
      </c>
      <c r="H8" s="23">
        <v>27</v>
      </c>
      <c r="I8" s="23">
        <v>116</v>
      </c>
      <c r="J8" s="23">
        <v>56</v>
      </c>
      <c r="K8" s="23">
        <v>172</v>
      </c>
      <c r="L8" s="60">
        <v>6.9466666666666663</v>
      </c>
      <c r="M8" s="61">
        <v>4.4400000000000004</v>
      </c>
    </row>
    <row r="9" spans="1:13">
      <c r="A9" s="50" t="s">
        <v>17</v>
      </c>
      <c r="B9" s="25">
        <f>B8/$I8*100</f>
        <v>3.4482758620689653</v>
      </c>
      <c r="C9" s="25">
        <f t="shared" ref="C9:I9" si="2">C8/$I8*100</f>
        <v>7.7586206896551726</v>
      </c>
      <c r="D9" s="25">
        <f t="shared" si="2"/>
        <v>15.517241379310345</v>
      </c>
      <c r="E9" s="25">
        <f t="shared" si="2"/>
        <v>21.551724137931032</v>
      </c>
      <c r="F9" s="25">
        <f t="shared" si="2"/>
        <v>10.344827586206897</v>
      </c>
      <c r="G9" s="25">
        <f t="shared" si="2"/>
        <v>18.103448275862068</v>
      </c>
      <c r="H9" s="25">
        <f t="shared" si="2"/>
        <v>23.275862068965516</v>
      </c>
      <c r="I9" s="25">
        <f t="shared" si="2"/>
        <v>100</v>
      </c>
      <c r="J9" s="23"/>
      <c r="K9" s="23"/>
      <c r="L9" s="60"/>
      <c r="M9" s="61"/>
    </row>
    <row r="10" spans="1:13">
      <c r="A10" s="50" t="s">
        <v>58</v>
      </c>
      <c r="B10" s="23"/>
      <c r="C10" s="23">
        <v>2</v>
      </c>
      <c r="D10" s="23">
        <v>6</v>
      </c>
      <c r="E10" s="23">
        <v>1</v>
      </c>
      <c r="F10" s="23"/>
      <c r="G10" s="23"/>
      <c r="H10" s="23">
        <v>5</v>
      </c>
      <c r="I10" s="23">
        <v>14</v>
      </c>
      <c r="J10" s="23">
        <v>15</v>
      </c>
      <c r="K10" s="23">
        <v>29</v>
      </c>
      <c r="L10" s="60">
        <v>7.4408333333333339</v>
      </c>
      <c r="M10" s="61">
        <v>7.2774999999999999</v>
      </c>
    </row>
    <row r="11" spans="1:13">
      <c r="A11" s="50" t="s">
        <v>17</v>
      </c>
      <c r="B11" s="25">
        <f>B10/$I10*100</f>
        <v>0</v>
      </c>
      <c r="C11" s="25">
        <f t="shared" ref="C11:I11" si="3">C10/$I10*100</f>
        <v>14.285714285714285</v>
      </c>
      <c r="D11" s="25">
        <f t="shared" si="3"/>
        <v>42.857142857142854</v>
      </c>
      <c r="E11" s="25">
        <f t="shared" si="3"/>
        <v>7.1428571428571423</v>
      </c>
      <c r="F11" s="25">
        <f t="shared" si="3"/>
        <v>0</v>
      </c>
      <c r="G11" s="25">
        <f t="shared" si="3"/>
        <v>0</v>
      </c>
      <c r="H11" s="25">
        <f t="shared" si="3"/>
        <v>35.714285714285715</v>
      </c>
      <c r="I11" s="25">
        <f t="shared" si="3"/>
        <v>100</v>
      </c>
      <c r="J11" s="23"/>
      <c r="K11" s="23"/>
      <c r="L11" s="60"/>
      <c r="M11" s="61"/>
    </row>
    <row r="12" spans="1:13">
      <c r="A12" s="23" t="s">
        <v>59</v>
      </c>
      <c r="B12" s="23"/>
      <c r="C12" s="23">
        <v>7</v>
      </c>
      <c r="D12" s="23">
        <v>8</v>
      </c>
      <c r="E12" s="23">
        <v>14</v>
      </c>
      <c r="F12" s="23">
        <v>7</v>
      </c>
      <c r="G12" s="23">
        <v>2</v>
      </c>
      <c r="H12" s="23">
        <v>12</v>
      </c>
      <c r="I12" s="23">
        <v>50</v>
      </c>
      <c r="J12" s="23">
        <v>21</v>
      </c>
      <c r="K12" s="23">
        <v>71</v>
      </c>
      <c r="L12" s="60">
        <v>6.6483333333333334</v>
      </c>
      <c r="M12" s="61">
        <v>4.8574999999999999</v>
      </c>
    </row>
    <row r="13" spans="1:13">
      <c r="A13" s="50" t="s">
        <v>17</v>
      </c>
      <c r="B13" s="25">
        <f>B12/$I12*100</f>
        <v>0</v>
      </c>
      <c r="C13" s="25">
        <f t="shared" ref="C13:I13" si="4">C12/$I12*100</f>
        <v>14.000000000000002</v>
      </c>
      <c r="D13" s="25">
        <f t="shared" si="4"/>
        <v>16</v>
      </c>
      <c r="E13" s="25">
        <f t="shared" si="4"/>
        <v>28.000000000000004</v>
      </c>
      <c r="F13" s="25">
        <f t="shared" si="4"/>
        <v>14.000000000000002</v>
      </c>
      <c r="G13" s="25">
        <f t="shared" si="4"/>
        <v>4</v>
      </c>
      <c r="H13" s="25">
        <f t="shared" si="4"/>
        <v>24</v>
      </c>
      <c r="I13" s="25">
        <f t="shared" si="4"/>
        <v>100</v>
      </c>
      <c r="J13" s="23"/>
      <c r="K13" s="23"/>
      <c r="L13" s="60"/>
      <c r="M13" s="61"/>
    </row>
    <row r="14" spans="1:13">
      <c r="A14" s="26" t="s">
        <v>13</v>
      </c>
      <c r="B14" s="26">
        <v>1367</v>
      </c>
      <c r="C14" s="26">
        <v>1175</v>
      </c>
      <c r="D14" s="26">
        <v>1529</v>
      </c>
      <c r="E14" s="26">
        <v>831</v>
      </c>
      <c r="F14" s="26">
        <v>397</v>
      </c>
      <c r="G14" s="26">
        <v>215</v>
      </c>
      <c r="H14" s="26">
        <v>272</v>
      </c>
      <c r="I14" s="26">
        <v>5786</v>
      </c>
      <c r="J14" s="26">
        <v>3060</v>
      </c>
      <c r="K14" s="26">
        <v>8846</v>
      </c>
      <c r="L14" s="28">
        <v>3.2716666666666665</v>
      </c>
      <c r="M14" s="29">
        <v>3.2308333333333334</v>
      </c>
    </row>
    <row r="15" spans="1:13">
      <c r="A15" s="54" t="s">
        <v>17</v>
      </c>
      <c r="B15" s="55">
        <v>23.625993778085032</v>
      </c>
      <c r="C15" s="55">
        <v>20.307639128931903</v>
      </c>
      <c r="D15" s="55">
        <v>26.425855513307983</v>
      </c>
      <c r="E15" s="55">
        <v>14.362253715865883</v>
      </c>
      <c r="F15" s="55">
        <v>6.8613895610093332</v>
      </c>
      <c r="G15" s="55">
        <v>3.7158658831662632</v>
      </c>
      <c r="H15" s="55">
        <v>4.7010024196335989</v>
      </c>
      <c r="I15" s="55">
        <v>100</v>
      </c>
      <c r="J15" s="62"/>
      <c r="K15" s="62"/>
      <c r="L15" s="63"/>
      <c r="M15" s="64"/>
    </row>
    <row r="16" spans="1:13">
      <c r="A16" t="s">
        <v>68</v>
      </c>
    </row>
    <row r="17" spans="1:1">
      <c r="A17" s="7" t="s">
        <v>267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zoomScaleNormal="100" workbookViewId="0">
      <selection activeCell="A2" sqref="A2"/>
    </sheetView>
  </sheetViews>
  <sheetFormatPr defaultColWidth="9" defaultRowHeight="13.5"/>
  <cols>
    <col min="1" max="16384" width="9" style="2"/>
  </cols>
  <sheetData>
    <row r="2" spans="1:7">
      <c r="A2" t="s">
        <v>69</v>
      </c>
    </row>
    <row r="3" spans="1:7">
      <c r="A3" s="65"/>
      <c r="B3" s="65"/>
      <c r="C3" s="20" t="s">
        <v>70</v>
      </c>
      <c r="D3" s="20" t="s">
        <v>71</v>
      </c>
      <c r="E3" s="20" t="s">
        <v>72</v>
      </c>
      <c r="F3" s="20" t="s">
        <v>73</v>
      </c>
      <c r="G3" s="20" t="s">
        <v>13</v>
      </c>
    </row>
    <row r="4" spans="1:7">
      <c r="A4" s="168" t="s">
        <v>74</v>
      </c>
      <c r="B4" s="20" t="s">
        <v>75</v>
      </c>
      <c r="C4" s="30">
        <v>7.56</v>
      </c>
      <c r="D4" s="30">
        <v>7.26</v>
      </c>
      <c r="E4" s="30">
        <v>6.76</v>
      </c>
      <c r="F4" s="30">
        <v>5.65</v>
      </c>
      <c r="G4" s="30">
        <v>6.71</v>
      </c>
    </row>
    <row r="5" spans="1:7">
      <c r="A5" s="168"/>
      <c r="B5" s="20" t="s">
        <v>67</v>
      </c>
      <c r="C5" s="30">
        <v>3.79</v>
      </c>
      <c r="D5" s="30">
        <v>2.38</v>
      </c>
      <c r="E5" s="30">
        <v>2.33</v>
      </c>
      <c r="F5" s="30">
        <v>2.12</v>
      </c>
      <c r="G5" s="30">
        <v>2.54</v>
      </c>
    </row>
    <row r="6" spans="1:7">
      <c r="A6" s="168" t="s">
        <v>76</v>
      </c>
      <c r="B6" s="20" t="s">
        <v>76</v>
      </c>
      <c r="C6" s="31">
        <v>6.8</v>
      </c>
      <c r="D6" s="30">
        <v>6.47</v>
      </c>
      <c r="E6" s="30">
        <v>6.05</v>
      </c>
      <c r="F6" s="30">
        <v>5.01</v>
      </c>
      <c r="G6" s="30">
        <v>5.98</v>
      </c>
    </row>
    <row r="7" spans="1:7">
      <c r="A7" s="168"/>
      <c r="B7" s="20" t="s">
        <v>75</v>
      </c>
      <c r="C7" s="30">
        <v>3.44</v>
      </c>
      <c r="D7" s="30">
        <v>2.38</v>
      </c>
      <c r="E7" s="30">
        <v>2.11</v>
      </c>
      <c r="F7" s="30">
        <v>1.99</v>
      </c>
      <c r="G7" s="30">
        <v>2.39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8"/>
  <sheetViews>
    <sheetView zoomScaleNormal="100" workbookViewId="0">
      <selection activeCell="A2" sqref="A2"/>
    </sheetView>
  </sheetViews>
  <sheetFormatPr defaultColWidth="9" defaultRowHeight="13.5"/>
  <cols>
    <col min="1" max="1" width="11.125" style="2" customWidth="1"/>
    <col min="2" max="8" width="9" style="2"/>
    <col min="9" max="9" width="10.25" style="2" customWidth="1"/>
    <col min="10" max="16384" width="9" style="2"/>
  </cols>
  <sheetData>
    <row r="2" spans="1:12">
      <c r="A2" s="66" t="s">
        <v>77</v>
      </c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</row>
    <row r="3" spans="1:12" ht="40.5">
      <c r="A3" s="48" t="s">
        <v>78</v>
      </c>
      <c r="B3" s="69" t="s">
        <v>79</v>
      </c>
      <c r="C3" s="69" t="s">
        <v>80</v>
      </c>
      <c r="D3" s="69" t="s">
        <v>81</v>
      </c>
      <c r="E3" s="69" t="s">
        <v>82</v>
      </c>
      <c r="F3" s="69" t="s">
        <v>83</v>
      </c>
      <c r="G3" s="69" t="s">
        <v>84</v>
      </c>
      <c r="H3" s="56" t="s">
        <v>64</v>
      </c>
      <c r="I3" s="70" t="s">
        <v>65</v>
      </c>
      <c r="J3" s="56" t="s">
        <v>15</v>
      </c>
      <c r="K3" s="70" t="s">
        <v>66</v>
      </c>
      <c r="L3" s="71" t="s">
        <v>67</v>
      </c>
    </row>
    <row r="4" spans="1:12">
      <c r="A4" s="72" t="s">
        <v>85</v>
      </c>
      <c r="B4" s="72">
        <v>63</v>
      </c>
      <c r="C4" s="72">
        <v>30</v>
      </c>
      <c r="D4" s="72">
        <v>17</v>
      </c>
      <c r="E4" s="72">
        <v>10</v>
      </c>
      <c r="F4" s="72">
        <v>2</v>
      </c>
      <c r="G4" s="72">
        <v>3</v>
      </c>
      <c r="H4" s="72">
        <v>125</v>
      </c>
      <c r="I4" s="72">
        <v>3</v>
      </c>
      <c r="J4" s="72">
        <v>128</v>
      </c>
      <c r="K4" s="72">
        <v>1.31</v>
      </c>
      <c r="L4" s="73">
        <v>2.09</v>
      </c>
    </row>
    <row r="5" spans="1:12">
      <c r="A5" s="50" t="s">
        <v>17</v>
      </c>
      <c r="B5" s="25">
        <f t="shared" ref="B5:F5" si="0">B4/$H4*100</f>
        <v>50.4</v>
      </c>
      <c r="C5" s="25">
        <f t="shared" si="0"/>
        <v>24</v>
      </c>
      <c r="D5" s="25">
        <f t="shared" si="0"/>
        <v>13.600000000000001</v>
      </c>
      <c r="E5" s="25">
        <f t="shared" si="0"/>
        <v>8</v>
      </c>
      <c r="F5" s="25">
        <f t="shared" si="0"/>
        <v>1.6</v>
      </c>
      <c r="G5" s="25">
        <f>G4/$H4*100</f>
        <v>2.4</v>
      </c>
      <c r="H5" s="25">
        <f>H4/$H4*100</f>
        <v>100</v>
      </c>
      <c r="I5" s="72"/>
      <c r="J5" s="72"/>
      <c r="K5" s="72"/>
      <c r="L5" s="73"/>
    </row>
    <row r="6" spans="1:12">
      <c r="A6" s="72" t="s">
        <v>81</v>
      </c>
      <c r="B6" s="72">
        <v>141</v>
      </c>
      <c r="C6" s="72">
        <v>84</v>
      </c>
      <c r="D6" s="72">
        <v>79</v>
      </c>
      <c r="E6" s="72">
        <v>32</v>
      </c>
      <c r="F6" s="72">
        <v>5</v>
      </c>
      <c r="G6" s="72">
        <v>7</v>
      </c>
      <c r="H6" s="72">
        <v>348</v>
      </c>
      <c r="I6" s="72">
        <v>7</v>
      </c>
      <c r="J6" s="72">
        <v>355</v>
      </c>
      <c r="K6" s="72">
        <v>1.46</v>
      </c>
      <c r="L6" s="73">
        <v>1.97</v>
      </c>
    </row>
    <row r="7" spans="1:12">
      <c r="A7" s="50" t="s">
        <v>60</v>
      </c>
      <c r="B7" s="25">
        <f t="shared" ref="B7:H7" si="1">B6/$H6*100</f>
        <v>40.517241379310342</v>
      </c>
      <c r="C7" s="25">
        <f t="shared" si="1"/>
        <v>24.137931034482758</v>
      </c>
      <c r="D7" s="25">
        <f t="shared" si="1"/>
        <v>22.701149425287355</v>
      </c>
      <c r="E7" s="25">
        <f t="shared" si="1"/>
        <v>9.1954022988505741</v>
      </c>
      <c r="F7" s="25">
        <f t="shared" si="1"/>
        <v>1.4367816091954022</v>
      </c>
      <c r="G7" s="25">
        <f t="shared" si="1"/>
        <v>2.0114942528735633</v>
      </c>
      <c r="H7" s="25">
        <f t="shared" si="1"/>
        <v>100</v>
      </c>
      <c r="I7" s="72"/>
      <c r="J7" s="72"/>
      <c r="K7" s="72"/>
      <c r="L7" s="73"/>
    </row>
    <row r="8" spans="1:12">
      <c r="A8" s="72" t="s">
        <v>82</v>
      </c>
      <c r="B8" s="72">
        <v>361</v>
      </c>
      <c r="C8" s="72">
        <v>225</v>
      </c>
      <c r="D8" s="72">
        <v>240</v>
      </c>
      <c r="E8" s="72">
        <v>107</v>
      </c>
      <c r="F8" s="72">
        <v>28</v>
      </c>
      <c r="G8" s="72">
        <v>26</v>
      </c>
      <c r="H8" s="72">
        <v>987</v>
      </c>
      <c r="I8" s="72">
        <v>10</v>
      </c>
      <c r="J8" s="72">
        <v>997</v>
      </c>
      <c r="K8" s="72">
        <v>1.71</v>
      </c>
      <c r="L8" s="73">
        <v>2.06</v>
      </c>
    </row>
    <row r="9" spans="1:12">
      <c r="A9" s="50" t="s">
        <v>60</v>
      </c>
      <c r="B9" s="25">
        <f t="shared" ref="B9:G9" si="2">B8/$H8*100</f>
        <v>36.575481256332324</v>
      </c>
      <c r="C9" s="25">
        <f t="shared" si="2"/>
        <v>22.796352583586625</v>
      </c>
      <c r="D9" s="25">
        <f t="shared" si="2"/>
        <v>24.316109422492403</v>
      </c>
      <c r="E9" s="25">
        <f t="shared" si="2"/>
        <v>10.840932117527863</v>
      </c>
      <c r="F9" s="25">
        <f t="shared" si="2"/>
        <v>2.8368794326241136</v>
      </c>
      <c r="G9" s="25">
        <f t="shared" si="2"/>
        <v>2.6342451874366768</v>
      </c>
      <c r="H9" s="25">
        <f>H8/$H8*100</f>
        <v>100</v>
      </c>
      <c r="I9" s="72"/>
      <c r="J9" s="72"/>
      <c r="K9" s="72"/>
      <c r="L9" s="73"/>
    </row>
    <row r="10" spans="1:12">
      <c r="A10" s="72" t="s">
        <v>83</v>
      </c>
      <c r="B10" s="72">
        <v>419</v>
      </c>
      <c r="C10" s="72">
        <v>380</v>
      </c>
      <c r="D10" s="72">
        <v>477</v>
      </c>
      <c r="E10" s="72">
        <v>211</v>
      </c>
      <c r="F10" s="72">
        <v>89</v>
      </c>
      <c r="G10" s="72">
        <v>59</v>
      </c>
      <c r="H10" s="72">
        <v>1635</v>
      </c>
      <c r="I10" s="72">
        <v>39</v>
      </c>
      <c r="J10" s="72">
        <v>1674</v>
      </c>
      <c r="K10" s="72">
        <v>2.27</v>
      </c>
      <c r="L10" s="73">
        <v>2.63</v>
      </c>
    </row>
    <row r="11" spans="1:12">
      <c r="A11" s="50" t="s">
        <v>60</v>
      </c>
      <c r="B11" s="25">
        <f t="shared" ref="B11:G11" si="3">B10/$H10*100</f>
        <v>25.626911314984707</v>
      </c>
      <c r="C11" s="25">
        <f t="shared" si="3"/>
        <v>23.24159021406728</v>
      </c>
      <c r="D11" s="25">
        <f t="shared" si="3"/>
        <v>29.174311926605505</v>
      </c>
      <c r="E11" s="25">
        <f t="shared" si="3"/>
        <v>12.905198776758409</v>
      </c>
      <c r="F11" s="25">
        <f t="shared" si="3"/>
        <v>5.4434250764525993</v>
      </c>
      <c r="G11" s="25">
        <f t="shared" si="3"/>
        <v>3.6085626911314983</v>
      </c>
      <c r="H11" s="25">
        <f>H10/$H10*100</f>
        <v>100</v>
      </c>
      <c r="I11" s="72"/>
      <c r="J11" s="72"/>
      <c r="K11" s="72"/>
      <c r="L11" s="73"/>
    </row>
    <row r="12" spans="1:12">
      <c r="A12" s="72" t="s">
        <v>86</v>
      </c>
      <c r="B12" s="72">
        <v>180</v>
      </c>
      <c r="C12" s="72">
        <v>224</v>
      </c>
      <c r="D12" s="72">
        <v>289</v>
      </c>
      <c r="E12" s="72">
        <v>147</v>
      </c>
      <c r="F12" s="72">
        <v>73</v>
      </c>
      <c r="G12" s="72">
        <v>75</v>
      </c>
      <c r="H12" s="72">
        <v>988</v>
      </c>
      <c r="I12" s="72">
        <v>52</v>
      </c>
      <c r="J12" s="72">
        <v>1040</v>
      </c>
      <c r="K12" s="72">
        <v>2.89</v>
      </c>
      <c r="L12" s="73">
        <v>3</v>
      </c>
    </row>
    <row r="13" spans="1:12">
      <c r="A13" s="50" t="s">
        <v>60</v>
      </c>
      <c r="B13" s="25">
        <f t="shared" ref="B13:C13" si="4">B12/$H12*100</f>
        <v>18.218623481781375</v>
      </c>
      <c r="C13" s="25">
        <f t="shared" si="4"/>
        <v>22.672064777327936</v>
      </c>
      <c r="D13" s="25">
        <f>D12/$H12*100</f>
        <v>29.251012145748987</v>
      </c>
      <c r="E13" s="25">
        <f t="shared" ref="E13:G13" si="5">E12/$H12*100</f>
        <v>14.878542510121456</v>
      </c>
      <c r="F13" s="25">
        <f t="shared" si="5"/>
        <v>7.3886639676113361</v>
      </c>
      <c r="G13" s="25">
        <f t="shared" si="5"/>
        <v>7.5910931174089065</v>
      </c>
      <c r="H13" s="25">
        <f>H12/$H12*100</f>
        <v>100</v>
      </c>
      <c r="I13" s="72"/>
      <c r="J13" s="72"/>
      <c r="K13" s="72"/>
      <c r="L13" s="73"/>
    </row>
    <row r="14" spans="1:12">
      <c r="A14" s="72" t="s">
        <v>87</v>
      </c>
      <c r="B14" s="72">
        <v>29</v>
      </c>
      <c r="C14" s="72">
        <v>49</v>
      </c>
      <c r="D14" s="72">
        <v>92</v>
      </c>
      <c r="E14" s="72">
        <v>45</v>
      </c>
      <c r="F14" s="72">
        <v>15</v>
      </c>
      <c r="G14" s="72">
        <v>19</v>
      </c>
      <c r="H14" s="72">
        <v>249</v>
      </c>
      <c r="I14" s="72">
        <v>8</v>
      </c>
      <c r="J14" s="72">
        <v>257</v>
      </c>
      <c r="K14" s="72">
        <v>3.2</v>
      </c>
      <c r="L14" s="73">
        <v>3.14</v>
      </c>
    </row>
    <row r="15" spans="1:12">
      <c r="A15" s="50" t="s">
        <v>60</v>
      </c>
      <c r="B15" s="25">
        <f t="shared" ref="B15:G15" si="6">B14/$H14*100</f>
        <v>11.646586345381527</v>
      </c>
      <c r="C15" s="25">
        <f t="shared" si="6"/>
        <v>19.678714859437751</v>
      </c>
      <c r="D15" s="25">
        <f t="shared" si="6"/>
        <v>36.947791164658632</v>
      </c>
      <c r="E15" s="25">
        <f t="shared" si="6"/>
        <v>18.072289156626507</v>
      </c>
      <c r="F15" s="25">
        <f t="shared" si="6"/>
        <v>6.024096385542169</v>
      </c>
      <c r="G15" s="25">
        <f t="shared" si="6"/>
        <v>7.6305220883534144</v>
      </c>
      <c r="H15" s="25">
        <f>H14/$H14*100</f>
        <v>100</v>
      </c>
      <c r="I15" s="72"/>
      <c r="J15" s="72"/>
      <c r="K15" s="72"/>
      <c r="L15" s="73"/>
    </row>
    <row r="16" spans="1:12">
      <c r="A16" s="72" t="s">
        <v>88</v>
      </c>
      <c r="B16" s="72">
        <v>13</v>
      </c>
      <c r="C16" s="72">
        <v>18</v>
      </c>
      <c r="D16" s="72">
        <v>28</v>
      </c>
      <c r="E16" s="72">
        <v>30</v>
      </c>
      <c r="F16" s="72">
        <v>10</v>
      </c>
      <c r="G16" s="72">
        <v>9</v>
      </c>
      <c r="H16" s="72">
        <v>108</v>
      </c>
      <c r="I16" s="72">
        <v>2</v>
      </c>
      <c r="J16" s="72">
        <v>110</v>
      </c>
      <c r="K16" s="72">
        <v>3.6</v>
      </c>
      <c r="L16" s="73">
        <v>3.35</v>
      </c>
    </row>
    <row r="17" spans="1:12">
      <c r="A17" s="50" t="s">
        <v>60</v>
      </c>
      <c r="B17" s="25">
        <f t="shared" ref="B17:G17" si="7">B16/$H16*100</f>
        <v>12.037037037037036</v>
      </c>
      <c r="C17" s="25">
        <f t="shared" si="7"/>
        <v>16.666666666666664</v>
      </c>
      <c r="D17" s="25">
        <f t="shared" si="7"/>
        <v>25.925925925925924</v>
      </c>
      <c r="E17" s="25">
        <f t="shared" si="7"/>
        <v>27.777777777777779</v>
      </c>
      <c r="F17" s="25">
        <f t="shared" si="7"/>
        <v>9.2592592592592595</v>
      </c>
      <c r="G17" s="25">
        <f t="shared" si="7"/>
        <v>8.3333333333333321</v>
      </c>
      <c r="H17" s="25">
        <f>H16/$H16*100</f>
        <v>100</v>
      </c>
      <c r="I17" s="72"/>
      <c r="J17" s="72"/>
      <c r="K17" s="72"/>
      <c r="L17" s="73"/>
    </row>
    <row r="18" spans="1:12">
      <c r="A18" s="74" t="s">
        <v>13</v>
      </c>
      <c r="B18" s="74">
        <v>1206</v>
      </c>
      <c r="C18" s="74">
        <v>1010</v>
      </c>
      <c r="D18" s="74">
        <v>1222</v>
      </c>
      <c r="E18" s="74">
        <v>582</v>
      </c>
      <c r="F18" s="74">
        <v>222</v>
      </c>
      <c r="G18" s="74">
        <v>198</v>
      </c>
      <c r="H18" s="74">
        <v>4440</v>
      </c>
      <c r="I18" s="74">
        <v>121</v>
      </c>
      <c r="J18" s="74">
        <v>4561</v>
      </c>
      <c r="K18" s="74">
        <v>2.2799999999999998</v>
      </c>
      <c r="L18" s="75">
        <v>2.66</v>
      </c>
    </row>
    <row r="19" spans="1:12">
      <c r="A19" s="50" t="s">
        <v>60</v>
      </c>
      <c r="B19" s="25">
        <f t="shared" ref="B19:G19" si="8">B18/$H18*100</f>
        <v>27.162162162162161</v>
      </c>
      <c r="C19" s="25">
        <f t="shared" si="8"/>
        <v>22.747747747747749</v>
      </c>
      <c r="D19" s="25">
        <f t="shared" si="8"/>
        <v>27.522522522522525</v>
      </c>
      <c r="E19" s="25">
        <f t="shared" si="8"/>
        <v>13.108108108108107</v>
      </c>
      <c r="F19" s="25">
        <f t="shared" si="8"/>
        <v>5</v>
      </c>
      <c r="G19" s="25">
        <f t="shared" si="8"/>
        <v>4.4594594594594597</v>
      </c>
      <c r="H19" s="25">
        <f>H18/$H18*100</f>
        <v>100</v>
      </c>
      <c r="I19" s="72"/>
      <c r="J19" s="72"/>
      <c r="K19" s="72"/>
      <c r="L19" s="73"/>
    </row>
    <row r="20" spans="1:12" ht="22.5">
      <c r="A20" s="76" t="s">
        <v>14</v>
      </c>
      <c r="B20" s="74">
        <v>120</v>
      </c>
      <c r="C20" s="74">
        <v>57</v>
      </c>
      <c r="D20" s="74">
        <v>47</v>
      </c>
      <c r="E20" s="74">
        <v>23</v>
      </c>
      <c r="F20" s="74">
        <v>14</v>
      </c>
      <c r="G20" s="74">
        <v>11</v>
      </c>
      <c r="H20" s="74">
        <v>272</v>
      </c>
      <c r="I20" s="74">
        <v>2271</v>
      </c>
      <c r="J20" s="74">
        <v>2543</v>
      </c>
      <c r="K20" s="74">
        <v>1.75</v>
      </c>
      <c r="L20" s="75">
        <v>2.59</v>
      </c>
    </row>
    <row r="21" spans="1:12">
      <c r="A21" s="50" t="s">
        <v>60</v>
      </c>
      <c r="B21" s="25">
        <f t="shared" ref="B21:G21" si="9">B20/$H20*100</f>
        <v>44.117647058823529</v>
      </c>
      <c r="C21" s="25">
        <f t="shared" si="9"/>
        <v>20.955882352941178</v>
      </c>
      <c r="D21" s="25">
        <f t="shared" si="9"/>
        <v>17.27941176470588</v>
      </c>
      <c r="E21" s="25">
        <f t="shared" si="9"/>
        <v>8.4558823529411775</v>
      </c>
      <c r="F21" s="25">
        <f t="shared" si="9"/>
        <v>5.1470588235294112</v>
      </c>
      <c r="G21" s="25">
        <f t="shared" si="9"/>
        <v>4.0441176470588234</v>
      </c>
      <c r="H21" s="25">
        <f>H20/$H20*100</f>
        <v>100</v>
      </c>
      <c r="I21" s="72"/>
      <c r="J21" s="72"/>
      <c r="K21" s="72"/>
      <c r="L21" s="73"/>
    </row>
    <row r="22" spans="1:12">
      <c r="A22" s="74" t="s">
        <v>15</v>
      </c>
      <c r="B22" s="74">
        <v>1326</v>
      </c>
      <c r="C22" s="74">
        <v>1067</v>
      </c>
      <c r="D22" s="74">
        <v>1269</v>
      </c>
      <c r="E22" s="74">
        <v>605</v>
      </c>
      <c r="F22" s="74">
        <v>236</v>
      </c>
      <c r="G22" s="74">
        <v>209</v>
      </c>
      <c r="H22" s="74">
        <v>4712</v>
      </c>
      <c r="I22" s="74">
        <v>2392</v>
      </c>
      <c r="J22" s="74">
        <v>7104</v>
      </c>
      <c r="K22" s="74">
        <v>2.25</v>
      </c>
      <c r="L22" s="75">
        <v>2.66</v>
      </c>
    </row>
    <row r="23" spans="1:12">
      <c r="A23" s="50" t="s">
        <v>60</v>
      </c>
      <c r="B23" s="25">
        <f t="shared" ref="B23:G23" si="10">B22/$H22*100</f>
        <v>28.140916808149406</v>
      </c>
      <c r="C23" s="25">
        <f t="shared" si="10"/>
        <v>22.644312393887947</v>
      </c>
      <c r="D23" s="25">
        <f t="shared" si="10"/>
        <v>26.931239388794566</v>
      </c>
      <c r="E23" s="25">
        <f t="shared" si="10"/>
        <v>12.83955857385399</v>
      </c>
      <c r="F23" s="25">
        <f t="shared" si="10"/>
        <v>5.0084889643463502</v>
      </c>
      <c r="G23" s="25">
        <f t="shared" si="10"/>
        <v>4.435483870967742</v>
      </c>
      <c r="H23" s="25">
        <f>H22/$H22*100</f>
        <v>100</v>
      </c>
      <c r="I23" s="72"/>
      <c r="J23" s="72"/>
      <c r="K23" s="72"/>
      <c r="L23" s="73"/>
    </row>
    <row r="24" spans="1:12">
      <c r="A24" s="74" t="s">
        <v>24</v>
      </c>
      <c r="B24" s="74">
        <v>5.62</v>
      </c>
      <c r="C24" s="74">
        <v>6.33</v>
      </c>
      <c r="D24" s="74">
        <v>6.7</v>
      </c>
      <c r="E24" s="74">
        <v>6.94</v>
      </c>
      <c r="F24" s="74">
        <v>7.36</v>
      </c>
      <c r="G24" s="74">
        <v>7.36</v>
      </c>
      <c r="H24" s="74">
        <v>6.42</v>
      </c>
      <c r="I24" s="74">
        <v>7.17</v>
      </c>
      <c r="J24" s="74">
        <v>6.44</v>
      </c>
      <c r="K24" s="74"/>
      <c r="L24" s="75"/>
    </row>
    <row r="25" spans="1:12">
      <c r="A25" s="77" t="s">
        <v>25</v>
      </c>
      <c r="B25" s="77">
        <v>2.33</v>
      </c>
      <c r="C25" s="77">
        <v>2.4500000000000002</v>
      </c>
      <c r="D25" s="77">
        <v>2.48</v>
      </c>
      <c r="E25" s="77">
        <v>2.68</v>
      </c>
      <c r="F25" s="77">
        <v>2.25</v>
      </c>
      <c r="G25" s="77">
        <v>2.4700000000000002</v>
      </c>
      <c r="H25" s="77">
        <v>2.5099999999999998</v>
      </c>
      <c r="I25" s="77">
        <v>2.14</v>
      </c>
      <c r="J25" s="77">
        <v>2.5099999999999998</v>
      </c>
      <c r="K25" s="77"/>
      <c r="L25" s="78"/>
    </row>
    <row r="26" spans="1:12">
      <c r="A26" s="66" t="s">
        <v>68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>
      <c r="A27" t="s">
        <v>269</v>
      </c>
    </row>
    <row r="28" spans="1:12">
      <c r="A28" s="7" t="s">
        <v>267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zoomScaleNormal="100" workbookViewId="0">
      <selection activeCell="A2" sqref="A2"/>
    </sheetView>
  </sheetViews>
  <sheetFormatPr defaultColWidth="9" defaultRowHeight="13.5"/>
  <cols>
    <col min="1" max="16384" width="9" style="2"/>
  </cols>
  <sheetData>
    <row r="2" spans="1:7">
      <c r="A2" t="s">
        <v>89</v>
      </c>
      <c r="B2" s="1"/>
      <c r="C2" s="1"/>
      <c r="D2" s="1"/>
      <c r="E2" s="1"/>
      <c r="F2" s="1"/>
      <c r="G2" s="1"/>
    </row>
    <row r="3" spans="1:7">
      <c r="A3" s="65"/>
      <c r="B3" s="65"/>
      <c r="C3" s="20" t="s">
        <v>70</v>
      </c>
      <c r="D3" s="20" t="s">
        <v>71</v>
      </c>
      <c r="E3" s="20" t="s">
        <v>72</v>
      </c>
      <c r="F3" s="20" t="s">
        <v>73</v>
      </c>
      <c r="G3" s="20" t="s">
        <v>13</v>
      </c>
    </row>
    <row r="4" spans="1:7">
      <c r="A4" s="168" t="s">
        <v>74</v>
      </c>
      <c r="B4" s="20" t="s">
        <v>75</v>
      </c>
      <c r="C4" s="30">
        <v>16.45</v>
      </c>
      <c r="D4" s="30">
        <v>17.97</v>
      </c>
      <c r="E4" s="30">
        <v>18.03</v>
      </c>
      <c r="F4" s="30">
        <v>17.71</v>
      </c>
      <c r="G4" s="30">
        <v>17.809999999999999</v>
      </c>
    </row>
    <row r="5" spans="1:7">
      <c r="A5" s="168"/>
      <c r="B5" s="20" t="s">
        <v>67</v>
      </c>
      <c r="C5" s="30">
        <v>7.55</v>
      </c>
      <c r="D5" s="30">
        <v>7.47</v>
      </c>
      <c r="E5" s="30">
        <v>7.38</v>
      </c>
      <c r="F5" s="30">
        <v>7.59</v>
      </c>
      <c r="G5" s="30">
        <v>7.47</v>
      </c>
    </row>
    <row r="6" spans="1:7">
      <c r="A6" s="168" t="s">
        <v>76</v>
      </c>
      <c r="B6" s="20" t="s">
        <v>76</v>
      </c>
      <c r="C6" s="30">
        <v>16.559999999999999</v>
      </c>
      <c r="D6" s="30">
        <v>17.899999999999999</v>
      </c>
      <c r="E6" s="30">
        <v>18.27</v>
      </c>
      <c r="F6" s="30">
        <v>16.34</v>
      </c>
      <c r="G6" s="30">
        <v>17.55</v>
      </c>
    </row>
    <row r="7" spans="1:7">
      <c r="A7" s="168"/>
      <c r="B7" s="20" t="s">
        <v>75</v>
      </c>
      <c r="C7" s="30">
        <v>7.35</v>
      </c>
      <c r="D7" s="30">
        <v>7.56</v>
      </c>
      <c r="E7" s="30">
        <v>7.24</v>
      </c>
      <c r="F7" s="30">
        <v>7.51</v>
      </c>
      <c r="G7" s="30">
        <v>7.44</v>
      </c>
    </row>
    <row r="9" spans="1:7">
      <c r="A9" t="s">
        <v>269</v>
      </c>
    </row>
    <row r="10" spans="1:7">
      <c r="A10" s="7" t="s">
        <v>267</v>
      </c>
    </row>
  </sheetData>
  <mergeCells count="2">
    <mergeCell ref="A4:A5"/>
    <mergeCell ref="A6:A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 </vt:lpstr>
      <vt:lpstr>4-12</vt:lpstr>
      <vt:lpstr>4-13</vt:lpstr>
      <vt:lpstr>4-14 </vt:lpstr>
      <vt:lpstr>4-15</vt:lpstr>
      <vt:lpstr>4-16</vt:lpstr>
      <vt:lpstr>4-17</vt:lpstr>
      <vt:lpstr>4-18 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4-27 </vt:lpstr>
      <vt:lpstr>4-28 </vt:lpstr>
      <vt:lpstr>4-29</vt:lpstr>
      <vt:lpstr>4-30</vt:lpstr>
      <vt:lpstr>4-31</vt:lpstr>
      <vt:lpstr>4-32</vt:lpstr>
      <vt:lpstr>4-33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aramido2f</dc:creator>
  <cp:lastModifiedBy>sakata</cp:lastModifiedBy>
  <dcterms:created xsi:type="dcterms:W3CDTF">2017-06-02T04:07:23Z</dcterms:created>
  <dcterms:modified xsi:type="dcterms:W3CDTF">2018-06-27T08:26:48Z</dcterms:modified>
</cp:coreProperties>
</file>